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ricia Richey\Desktop\2018 TJRA\"/>
    </mc:Choice>
  </mc:AlternateContent>
  <bookViews>
    <workbookView xWindow="240" yWindow="30" windowWidth="11355" windowHeight="6405" tabRatio="670"/>
  </bookViews>
  <sheets>
    <sheet name="Senior Boys" sheetId="16" r:id="rId1"/>
    <sheet name="Senior Girls" sheetId="2" r:id="rId2"/>
    <sheet name="Int. Boys" sheetId="10" r:id="rId3"/>
    <sheet name="Int. Girls" sheetId="11" r:id="rId4"/>
    <sheet name="Jr. Boys" sheetId="7" r:id="rId5"/>
    <sheet name="Jr. Girls" sheetId="6" r:id="rId6"/>
    <sheet name="PW Boys" sheetId="5" r:id="rId7"/>
    <sheet name="PW Girls" sheetId="4" r:id="rId8"/>
    <sheet name="LittlePeople" sheetId="3" r:id="rId9"/>
    <sheet name="Team Roping" sheetId="18" r:id="rId10"/>
    <sheet name="XTRA" sheetId="12" r:id="rId11"/>
    <sheet name="Sheet3" sheetId="17" r:id="rId12"/>
    <sheet name="Sr Boys Bull Riding" sheetId="1" r:id="rId13"/>
    <sheet name="Sheet5" sheetId="20" r:id="rId14"/>
    <sheet name="Sheet2" sheetId="13" r:id="rId15"/>
    <sheet name="Sheet4" sheetId="19" r:id="rId16"/>
    <sheet name="Sheet1" sheetId="14" r:id="rId17"/>
  </sheets>
  <definedNames>
    <definedName name="_xlnm._FilterDatabase" localSheetId="2" hidden="1">'Int. Boys'!$A$2:$T$38</definedName>
    <definedName name="_xlnm._FilterDatabase" localSheetId="3" hidden="1">'Int. Girls'!$A$2:$T$2</definedName>
    <definedName name="_xlnm._FilterDatabase" localSheetId="4" hidden="1">'Jr. Boys'!$A$2:$T$2</definedName>
    <definedName name="_xlnm._FilterDatabase" localSheetId="5" hidden="1">'Jr. Girls'!$A$2:$T$2</definedName>
    <definedName name="_xlnm._FilterDatabase" localSheetId="8" hidden="1">LittlePeople!$A$2:$T$2</definedName>
    <definedName name="_xlnm._FilterDatabase" localSheetId="6" hidden="1">'PW Boys'!$A$2:$T$37</definedName>
    <definedName name="_xlnm._FilterDatabase" localSheetId="7" hidden="1">'PW Girls'!$A$2:$T$2</definedName>
    <definedName name="_xlnm._FilterDatabase" localSheetId="0" hidden="1">'Senior Boys'!$A$2:$T$2</definedName>
    <definedName name="_xlnm._FilterDatabase" localSheetId="1" hidden="1">'Senior Girls'!$A$2:$T$2</definedName>
    <definedName name="_xlnm._FilterDatabase" localSheetId="12" hidden="1">'Sr Boys Bull Riding'!$C$2:$N$2</definedName>
    <definedName name="_xlnm._FilterDatabase" localSheetId="9" hidden="1">'Team Roping'!$A$2:$H$2</definedName>
    <definedName name="_xlnm._FilterDatabase" localSheetId="10" hidden="1">XTRA!$A$2:$W$2</definedName>
    <definedName name="_xlnm.Print_Area" localSheetId="2">'Int. Boys'!$A$1:$T$38</definedName>
    <definedName name="_xlnm.Print_Area" localSheetId="3">'Int. Girls'!$A$1:$T$37</definedName>
    <definedName name="_xlnm.Print_Area" localSheetId="4">'Jr. Boys'!$A$1:$T$37</definedName>
    <definedName name="_xlnm.Print_Area" localSheetId="5">'Jr. Girls'!$A$1:$S$35</definedName>
    <definedName name="_xlnm.Print_Area" localSheetId="8">LittlePeople!$A$1:$T$34</definedName>
    <definedName name="_xlnm.Print_Area" localSheetId="6">'PW Boys'!$A$1:$T$37</definedName>
    <definedName name="_xlnm.Print_Area" localSheetId="7">'PW Girls'!$A$1:$T$35</definedName>
    <definedName name="_xlnm.Print_Area" localSheetId="0">'Senior Boys'!$A$1:$T$37</definedName>
    <definedName name="_xlnm.Print_Area" localSheetId="1">'Senior Girls'!$A$1:$T$35</definedName>
    <definedName name="_xlnm.Print_Area" localSheetId="12">'Sr Boys Bull Riding'!$C$1:$N$43</definedName>
    <definedName name="Z_A3DB49FE_1CFA_4808_87D9_B1F24CFD9A26_.wvu.FilterData" localSheetId="2" hidden="1">'Int. Boys'!$A$2:$T$38</definedName>
    <definedName name="Z_A3DB49FE_1CFA_4808_87D9_B1F24CFD9A26_.wvu.FilterData" localSheetId="3" hidden="1">'Int. Girls'!$A$2:$T$2</definedName>
    <definedName name="Z_A3DB49FE_1CFA_4808_87D9_B1F24CFD9A26_.wvu.FilterData" localSheetId="4" hidden="1">'Jr. Boys'!$A$2:$T$2</definedName>
    <definedName name="Z_A3DB49FE_1CFA_4808_87D9_B1F24CFD9A26_.wvu.FilterData" localSheetId="5" hidden="1">'Jr. Girls'!$A$2:$T$2</definedName>
    <definedName name="Z_A3DB49FE_1CFA_4808_87D9_B1F24CFD9A26_.wvu.FilterData" localSheetId="8" hidden="1">LittlePeople!$A$2:$T$2</definedName>
    <definedName name="Z_A3DB49FE_1CFA_4808_87D9_B1F24CFD9A26_.wvu.FilterData" localSheetId="6" hidden="1">'PW Boys'!$A$2:$T$2</definedName>
    <definedName name="Z_A3DB49FE_1CFA_4808_87D9_B1F24CFD9A26_.wvu.FilterData" localSheetId="7" hidden="1">'PW Girls'!$A$2:$N$2</definedName>
    <definedName name="Z_A3DB49FE_1CFA_4808_87D9_B1F24CFD9A26_.wvu.FilterData" localSheetId="1" hidden="1">'Senior Girls'!$A$2:$T$2</definedName>
    <definedName name="Z_A3DB49FE_1CFA_4808_87D9_B1F24CFD9A26_.wvu.FilterData" localSheetId="12" hidden="1">'Sr Boys Bull Riding'!$C$2:$N$2</definedName>
    <definedName name="Z_A3DB49FE_1CFA_4808_87D9_B1F24CFD9A26_.wvu.PrintArea" localSheetId="4" hidden="1">'Jr. Boys'!$A$1:$T$37</definedName>
    <definedName name="Z_A3DB49FE_1CFA_4808_87D9_B1F24CFD9A26_.wvu.PrintArea" localSheetId="5" hidden="1">'Jr. Girls'!$A$1:$T$35</definedName>
    <definedName name="Z_A3DB49FE_1CFA_4808_87D9_B1F24CFD9A26_.wvu.PrintArea" localSheetId="8" hidden="1">LittlePeople!$A$1:$T$34</definedName>
    <definedName name="Z_A3DB49FE_1CFA_4808_87D9_B1F24CFD9A26_.wvu.PrintArea" localSheetId="6" hidden="1">'PW Boys'!$A$1:$T$37</definedName>
    <definedName name="Z_A3DB49FE_1CFA_4808_87D9_B1F24CFD9A26_.wvu.PrintArea" localSheetId="7" hidden="1">'PW Girls'!$A$1:$N$22</definedName>
    <definedName name="Z_A3DB49FE_1CFA_4808_87D9_B1F24CFD9A26_.wvu.PrintArea" localSheetId="1" hidden="1">'Senior Girls'!$A$1:$T$35</definedName>
    <definedName name="Z_A3DB49FE_1CFA_4808_87D9_B1F24CFD9A26_.wvu.PrintArea" localSheetId="12" hidden="1">'Sr Boys Bull Riding'!$C$1:$N$43</definedName>
  </definedNames>
  <calcPr calcId="152511" calcMode="manual"/>
  <customWorkbookViews>
    <customWorkbookView name="Footers" guid="{A3DB49FE-1CFA-4808-87D9-B1F24CFD9A26}" maximized="1" xWindow="1" yWindow="1" windowWidth="1280" windowHeight="779" activeSheetId="6"/>
  </customWorkbookViews>
</workbook>
</file>

<file path=xl/calcChain.xml><?xml version="1.0" encoding="utf-8"?>
<calcChain xmlns="http://schemas.openxmlformats.org/spreadsheetml/2006/main">
  <c r="T4" i="4" l="1"/>
  <c r="T15" i="5"/>
  <c r="T11" i="5"/>
  <c r="T14" i="5"/>
  <c r="T13" i="5"/>
  <c r="T9" i="5"/>
  <c r="T6" i="5"/>
  <c r="T5" i="5"/>
  <c r="T7" i="5"/>
  <c r="T12" i="5"/>
  <c r="T3" i="5"/>
  <c r="T4" i="5"/>
  <c r="T10" i="5"/>
  <c r="T8" i="5"/>
  <c r="T19" i="4"/>
  <c r="T18" i="4"/>
  <c r="T6" i="4"/>
  <c r="T14" i="4"/>
  <c r="T13" i="4"/>
  <c r="T12" i="4"/>
  <c r="T10" i="4"/>
  <c r="T17" i="4"/>
  <c r="T15" i="4"/>
  <c r="T3" i="4"/>
  <c r="T16" i="4"/>
  <c r="T8" i="4"/>
  <c r="T7" i="4"/>
  <c r="T11" i="4"/>
  <c r="T9" i="4"/>
  <c r="T5" i="4"/>
  <c r="T10" i="3"/>
  <c r="T16" i="3"/>
  <c r="T15" i="3"/>
  <c r="T14" i="3"/>
  <c r="T13" i="3"/>
  <c r="T5" i="3"/>
  <c r="T7" i="3"/>
  <c r="T12" i="3"/>
  <c r="T9" i="3"/>
  <c r="T11" i="3"/>
  <c r="T8" i="3"/>
  <c r="T4" i="3"/>
  <c r="T6" i="3"/>
  <c r="T3" i="3"/>
  <c r="T5" i="2"/>
  <c r="T28" i="2"/>
  <c r="T6" i="2"/>
  <c r="T13" i="2"/>
  <c r="T7" i="2"/>
  <c r="T20" i="2"/>
  <c r="T8" i="2"/>
  <c r="T11" i="2"/>
  <c r="T17" i="2"/>
  <c r="T23" i="2"/>
  <c r="T19" i="2"/>
  <c r="T26" i="2"/>
  <c r="T27" i="2"/>
  <c r="T15" i="2"/>
  <c r="T25" i="2"/>
  <c r="T14" i="2"/>
  <c r="T12" i="2"/>
  <c r="T9" i="2"/>
  <c r="T4" i="2"/>
  <c r="T9" i="10"/>
  <c r="T16" i="10"/>
  <c r="T8" i="10"/>
  <c r="T15" i="10"/>
  <c r="T5" i="10"/>
  <c r="T3" i="10"/>
  <c r="T4" i="10"/>
  <c r="T14" i="10"/>
  <c r="T7" i="10"/>
  <c r="T13" i="10"/>
  <c r="T12" i="10"/>
  <c r="T11" i="10"/>
  <c r="T10" i="10"/>
  <c r="T6" i="10"/>
  <c r="T8" i="16"/>
  <c r="T7" i="16"/>
  <c r="T6" i="16"/>
  <c r="T5" i="16"/>
  <c r="T4" i="16"/>
  <c r="T3" i="16"/>
  <c r="T12" i="11"/>
  <c r="T6" i="11"/>
  <c r="T5" i="11"/>
  <c r="T10" i="11"/>
  <c r="T11" i="11"/>
  <c r="T7" i="11"/>
  <c r="T14" i="11"/>
  <c r="T15" i="11"/>
  <c r="T9" i="11"/>
  <c r="T13" i="11"/>
  <c r="T3" i="11"/>
  <c r="T8" i="11"/>
  <c r="T4" i="11"/>
  <c r="T11" i="16"/>
  <c r="T10" i="16"/>
  <c r="T9" i="16"/>
  <c r="T25" i="6"/>
  <c r="T8" i="6"/>
  <c r="T11" i="6"/>
  <c r="T23" i="6"/>
  <c r="T21" i="6"/>
  <c r="T18" i="6"/>
  <c r="T17" i="6"/>
  <c r="T10" i="6"/>
  <c r="T4" i="6"/>
  <c r="T16" i="6"/>
  <c r="T26" i="6"/>
  <c r="T7" i="6"/>
  <c r="T19" i="6"/>
  <c r="T5" i="6"/>
  <c r="T15" i="6"/>
  <c r="T14" i="6"/>
  <c r="T13" i="6"/>
  <c r="T12" i="6"/>
  <c r="T3" i="6"/>
  <c r="T6" i="6"/>
  <c r="T9" i="6"/>
  <c r="T24" i="6"/>
  <c r="T22" i="6"/>
  <c r="T20" i="6"/>
  <c r="T9" i="7"/>
  <c r="T15" i="7"/>
  <c r="T10" i="7"/>
  <c r="T3" i="7"/>
  <c r="T4" i="7"/>
  <c r="T14" i="7"/>
  <c r="T6" i="7"/>
  <c r="T5" i="7"/>
  <c r="T13" i="7"/>
  <c r="T12" i="7"/>
  <c r="T11" i="7"/>
  <c r="T7" i="7"/>
  <c r="T8" i="7"/>
  <c r="T27" i="11"/>
  <c r="T22" i="11"/>
  <c r="T25" i="11"/>
  <c r="T18" i="11"/>
  <c r="T20" i="11"/>
  <c r="T24" i="11"/>
  <c r="T21" i="11"/>
  <c r="T19" i="11"/>
  <c r="T26" i="11"/>
  <c r="T16" i="11"/>
  <c r="T3" i="2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29" i="6"/>
  <c r="T30" i="6"/>
  <c r="T31" i="6"/>
  <c r="T32" i="6"/>
  <c r="T33" i="6"/>
  <c r="T34" i="6"/>
  <c r="T35" i="6"/>
  <c r="T28" i="6"/>
  <c r="T27" i="6"/>
  <c r="T16" i="7"/>
  <c r="T17" i="7"/>
  <c r="T18" i="7"/>
  <c r="T19" i="7"/>
  <c r="T20" i="7"/>
  <c r="T21" i="7"/>
  <c r="T22" i="7"/>
  <c r="T23" i="7"/>
  <c r="T24" i="7"/>
  <c r="T25" i="7"/>
  <c r="T17" i="11"/>
  <c r="T23" i="11"/>
  <c r="T28" i="11"/>
  <c r="T29" i="11"/>
  <c r="T30" i="11"/>
  <c r="T31" i="11"/>
  <c r="T32" i="11"/>
  <c r="T33" i="11"/>
  <c r="T34" i="11"/>
  <c r="T35" i="11"/>
  <c r="T36" i="11"/>
  <c r="T37" i="11"/>
  <c r="T17" i="10"/>
  <c r="T18" i="10"/>
  <c r="T19" i="10"/>
  <c r="T20" i="10"/>
  <c r="T21" i="10"/>
  <c r="T22" i="10"/>
  <c r="T23" i="10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10" i="2"/>
  <c r="T12" i="16" l="1"/>
  <c r="T13" i="16"/>
  <c r="T14" i="16"/>
  <c r="T15" i="16"/>
  <c r="T16" i="16"/>
  <c r="T17" i="16"/>
  <c r="T18" i="16"/>
  <c r="T19" i="16"/>
  <c r="T20" i="16"/>
  <c r="T21" i="16"/>
  <c r="T22" i="16"/>
  <c r="T23" i="16"/>
  <c r="T24" i="16"/>
  <c r="T25" i="16"/>
  <c r="T26" i="16"/>
  <c r="T27" i="16"/>
  <c r="T28" i="16"/>
  <c r="T29" i="16"/>
  <c r="T30" i="16"/>
  <c r="T31" i="16"/>
  <c r="T32" i="16"/>
  <c r="T33" i="16"/>
  <c r="T34" i="16"/>
  <c r="T35" i="16"/>
  <c r="H4" i="18" l="1"/>
  <c r="H5" i="18"/>
  <c r="H6" i="18"/>
  <c r="H7" i="18"/>
  <c r="H8" i="18"/>
  <c r="H9" i="18"/>
  <c r="H10" i="18"/>
  <c r="H11" i="18"/>
  <c r="H3" i="18"/>
  <c r="T34" i="4"/>
  <c r="T35" i="4"/>
  <c r="T32" i="5"/>
  <c r="T33" i="5"/>
  <c r="T36" i="16" l="1"/>
  <c r="T24" i="10"/>
  <c r="T25" i="10"/>
  <c r="T26" i="10"/>
  <c r="T27" i="10"/>
  <c r="T28" i="10"/>
  <c r="T29" i="10"/>
  <c r="T30" i="10"/>
  <c r="T31" i="10"/>
  <c r="T32" i="10"/>
  <c r="T33" i="10"/>
  <c r="T34" i="10"/>
  <c r="T35" i="10"/>
  <c r="T36" i="10"/>
  <c r="T37" i="10"/>
  <c r="T38" i="10" l="1"/>
  <c r="T37" i="16"/>
  <c r="G38" i="18" l="1"/>
  <c r="D38" i="18"/>
  <c r="G37" i="18"/>
  <c r="D37" i="18"/>
  <c r="G36" i="18"/>
  <c r="D36" i="18"/>
  <c r="G35" i="18"/>
  <c r="D35" i="18"/>
  <c r="G34" i="18"/>
  <c r="D34" i="18"/>
  <c r="G33" i="18"/>
  <c r="D33" i="18"/>
  <c r="G32" i="18"/>
  <c r="D32" i="18"/>
  <c r="G31" i="18"/>
  <c r="D31" i="18"/>
  <c r="G30" i="18"/>
  <c r="D30" i="18"/>
  <c r="G29" i="18"/>
  <c r="D29" i="18"/>
  <c r="G28" i="18"/>
  <c r="D28" i="18"/>
  <c r="G27" i="18"/>
  <c r="D27" i="18"/>
  <c r="G26" i="18"/>
  <c r="D26" i="18"/>
  <c r="G25" i="18"/>
  <c r="D25" i="18"/>
  <c r="G24" i="18"/>
  <c r="D24" i="18"/>
  <c r="G23" i="18"/>
  <c r="D23" i="18"/>
  <c r="G22" i="18"/>
  <c r="D22" i="18"/>
  <c r="G21" i="18"/>
  <c r="D21" i="18"/>
  <c r="G20" i="18"/>
  <c r="D20" i="18"/>
  <c r="G19" i="18"/>
  <c r="D19" i="18"/>
  <c r="G18" i="18"/>
  <c r="D18" i="18"/>
  <c r="G17" i="18"/>
  <c r="D17" i="18"/>
  <c r="G16" i="18"/>
  <c r="D16" i="18"/>
  <c r="G15" i="18"/>
  <c r="D15" i="18"/>
  <c r="G8" i="18"/>
  <c r="D8" i="18"/>
  <c r="G14" i="18"/>
  <c r="D14" i="18"/>
  <c r="G9" i="18"/>
  <c r="D9" i="18"/>
  <c r="G13" i="18"/>
  <c r="D13" i="18"/>
  <c r="G5" i="18"/>
  <c r="D5" i="18"/>
  <c r="G3" i="18"/>
  <c r="D3" i="18"/>
  <c r="G12" i="18"/>
  <c r="D12" i="18"/>
  <c r="G11" i="18"/>
  <c r="D11" i="18"/>
  <c r="G7" i="18"/>
  <c r="D7" i="18"/>
  <c r="G4" i="18"/>
  <c r="D4" i="18"/>
  <c r="G6" i="18"/>
  <c r="D6" i="18"/>
  <c r="G10" i="18"/>
  <c r="D10" i="18"/>
  <c r="F43" i="1" l="1"/>
  <c r="J43" i="1"/>
  <c r="J44" i="1"/>
  <c r="F45" i="1"/>
  <c r="J45" i="1"/>
  <c r="J46" i="1"/>
  <c r="F47" i="1"/>
  <c r="J47" i="1"/>
  <c r="J48" i="1"/>
  <c r="F49" i="1"/>
  <c r="J49" i="1"/>
  <c r="J50" i="1"/>
  <c r="F51" i="1"/>
  <c r="J51" i="1"/>
  <c r="J52" i="1"/>
  <c r="F53" i="1"/>
  <c r="J53" i="1"/>
  <c r="J54" i="1"/>
  <c r="F55" i="1"/>
  <c r="J55" i="1"/>
  <c r="J56" i="1"/>
  <c r="F57" i="1"/>
  <c r="J57" i="1"/>
  <c r="J58" i="1"/>
  <c r="F59" i="1"/>
  <c r="J59" i="1"/>
  <c r="J60" i="1"/>
  <c r="F61" i="1"/>
  <c r="J61" i="1"/>
  <c r="J62" i="1"/>
  <c r="F63" i="1"/>
  <c r="J63" i="1"/>
  <c r="J64" i="1"/>
  <c r="F65" i="1"/>
  <c r="J65" i="1"/>
  <c r="J66" i="1"/>
  <c r="F67" i="1"/>
  <c r="J67" i="1"/>
  <c r="J68" i="1"/>
  <c r="F69" i="1"/>
  <c r="J69" i="1"/>
  <c r="J70" i="1"/>
  <c r="F71" i="1"/>
  <c r="J71" i="1"/>
  <c r="J72" i="1"/>
  <c r="F73" i="1"/>
  <c r="J73" i="1"/>
  <c r="J74" i="1"/>
  <c r="F75" i="1"/>
  <c r="J75" i="1"/>
  <c r="J76" i="1"/>
  <c r="F77" i="1"/>
  <c r="J77" i="1"/>
  <c r="J78" i="1"/>
  <c r="F79" i="1"/>
  <c r="J79" i="1"/>
  <c r="J80" i="1"/>
  <c r="F81" i="1"/>
  <c r="J81" i="1"/>
  <c r="J82" i="1"/>
  <c r="F83" i="1"/>
  <c r="J83" i="1"/>
  <c r="J84" i="1"/>
  <c r="F85" i="1"/>
  <c r="J85" i="1"/>
  <c r="J86" i="1"/>
  <c r="F87" i="1"/>
  <c r="J87" i="1"/>
  <c r="J88" i="1"/>
  <c r="F89" i="1"/>
  <c r="J89" i="1"/>
  <c r="J90" i="1"/>
  <c r="F91" i="1"/>
  <c r="J91" i="1"/>
  <c r="J92" i="1"/>
  <c r="F5" i="1"/>
  <c r="F7" i="1"/>
  <c r="F9" i="1"/>
  <c r="F11" i="1"/>
  <c r="F13" i="1"/>
  <c r="F15" i="1"/>
  <c r="F17" i="1"/>
  <c r="F19" i="1"/>
  <c r="F21" i="1"/>
  <c r="F23" i="1"/>
  <c r="F25" i="1"/>
  <c r="F27" i="1"/>
  <c r="F29" i="1"/>
  <c r="F31" i="1"/>
  <c r="F33" i="1"/>
  <c r="F35" i="1"/>
  <c r="F37" i="1"/>
  <c r="F39" i="1"/>
  <c r="F41" i="1"/>
  <c r="F3" i="1"/>
  <c r="D5" i="12" l="1"/>
  <c r="G5" i="12"/>
  <c r="J5" i="12"/>
  <c r="M5" i="12"/>
  <c r="P5" i="12"/>
  <c r="S5" i="12"/>
  <c r="V5" i="12"/>
  <c r="D6" i="12"/>
  <c r="G6" i="12"/>
  <c r="J6" i="12"/>
  <c r="M6" i="12"/>
  <c r="P6" i="12"/>
  <c r="S6" i="12"/>
  <c r="V6" i="12"/>
  <c r="D7" i="12"/>
  <c r="G7" i="12"/>
  <c r="J7" i="12"/>
  <c r="M7" i="12"/>
  <c r="P7" i="12"/>
  <c r="S7" i="12"/>
  <c r="V7" i="12"/>
  <c r="D8" i="12"/>
  <c r="G8" i="12"/>
  <c r="J8" i="12"/>
  <c r="M8" i="12"/>
  <c r="P8" i="12"/>
  <c r="S8" i="12"/>
  <c r="V8" i="12"/>
  <c r="D9" i="12"/>
  <c r="G9" i="12"/>
  <c r="J9" i="12"/>
  <c r="M9" i="12"/>
  <c r="P9" i="12"/>
  <c r="S9" i="12"/>
  <c r="V9" i="12"/>
  <c r="D10" i="12"/>
  <c r="G10" i="12"/>
  <c r="J10" i="12"/>
  <c r="M10" i="12"/>
  <c r="P10" i="12"/>
  <c r="S10" i="12"/>
  <c r="V10" i="12"/>
  <c r="D11" i="12"/>
  <c r="G11" i="12"/>
  <c r="J11" i="12"/>
  <c r="M11" i="12"/>
  <c r="P11" i="12"/>
  <c r="S11" i="12"/>
  <c r="V11" i="12"/>
  <c r="D12" i="12"/>
  <c r="G12" i="12"/>
  <c r="J12" i="12"/>
  <c r="M12" i="12"/>
  <c r="P12" i="12"/>
  <c r="S12" i="12"/>
  <c r="V12" i="12"/>
  <c r="D13" i="12"/>
  <c r="G13" i="12"/>
  <c r="J13" i="12"/>
  <c r="M13" i="12"/>
  <c r="P13" i="12"/>
  <c r="S13" i="12"/>
  <c r="V13" i="12"/>
  <c r="D14" i="12"/>
  <c r="G14" i="12"/>
  <c r="J14" i="12"/>
  <c r="M14" i="12"/>
  <c r="P14" i="12"/>
  <c r="S14" i="12"/>
  <c r="V14" i="12"/>
  <c r="D15" i="12"/>
  <c r="G15" i="12"/>
  <c r="J15" i="12"/>
  <c r="M15" i="12"/>
  <c r="P15" i="12"/>
  <c r="S15" i="12"/>
  <c r="V15" i="12"/>
  <c r="D16" i="12"/>
  <c r="G16" i="12"/>
  <c r="J16" i="12"/>
  <c r="M16" i="12"/>
  <c r="P16" i="12"/>
  <c r="S16" i="12"/>
  <c r="V16" i="12"/>
  <c r="D17" i="12"/>
  <c r="G17" i="12"/>
  <c r="J17" i="12"/>
  <c r="M17" i="12"/>
  <c r="P17" i="12"/>
  <c r="S17" i="12"/>
  <c r="V17" i="12"/>
  <c r="D18" i="12"/>
  <c r="G18" i="12"/>
  <c r="J18" i="12"/>
  <c r="M18" i="12"/>
  <c r="P18" i="12"/>
  <c r="S18" i="12"/>
  <c r="V18" i="12"/>
  <c r="D19" i="12"/>
  <c r="G19" i="12"/>
  <c r="J19" i="12"/>
  <c r="M19" i="12"/>
  <c r="P19" i="12"/>
  <c r="S19" i="12"/>
  <c r="V19" i="12"/>
  <c r="D20" i="12"/>
  <c r="G20" i="12"/>
  <c r="J20" i="12"/>
  <c r="M20" i="12"/>
  <c r="P20" i="12"/>
  <c r="S20" i="12"/>
  <c r="V20" i="12"/>
  <c r="D21" i="12"/>
  <c r="G21" i="12"/>
  <c r="J21" i="12"/>
  <c r="M21" i="12"/>
  <c r="P21" i="12"/>
  <c r="S21" i="12"/>
  <c r="V21" i="12"/>
  <c r="D22" i="12"/>
  <c r="G22" i="12"/>
  <c r="J22" i="12"/>
  <c r="M22" i="12"/>
  <c r="P22" i="12"/>
  <c r="S22" i="12"/>
  <c r="V22" i="12"/>
  <c r="D23" i="12"/>
  <c r="G23" i="12"/>
  <c r="J23" i="12"/>
  <c r="M23" i="12"/>
  <c r="P23" i="12"/>
  <c r="S23" i="12"/>
  <c r="V23" i="12"/>
  <c r="D24" i="12"/>
  <c r="G24" i="12"/>
  <c r="J24" i="12"/>
  <c r="M24" i="12"/>
  <c r="P24" i="12"/>
  <c r="S24" i="12"/>
  <c r="V24" i="12"/>
  <c r="D25" i="12"/>
  <c r="G25" i="12"/>
  <c r="J25" i="12"/>
  <c r="M25" i="12"/>
  <c r="P25" i="12"/>
  <c r="S25" i="12"/>
  <c r="V25" i="12"/>
  <c r="D26" i="12"/>
  <c r="G26" i="12"/>
  <c r="J26" i="12"/>
  <c r="M26" i="12"/>
  <c r="P26" i="12"/>
  <c r="S26" i="12"/>
  <c r="V26" i="12"/>
  <c r="D27" i="12"/>
  <c r="G27" i="12"/>
  <c r="J27" i="12"/>
  <c r="M27" i="12"/>
  <c r="P27" i="12"/>
  <c r="S27" i="12"/>
  <c r="V27" i="12"/>
  <c r="D28" i="12"/>
  <c r="G28" i="12"/>
  <c r="J28" i="12"/>
  <c r="M28" i="12"/>
  <c r="P28" i="12"/>
  <c r="S28" i="12"/>
  <c r="V28" i="12"/>
  <c r="D29" i="12"/>
  <c r="G29" i="12"/>
  <c r="J29" i="12"/>
  <c r="M29" i="12"/>
  <c r="P29" i="12"/>
  <c r="S29" i="12"/>
  <c r="V29" i="12"/>
  <c r="D30" i="12"/>
  <c r="G30" i="12"/>
  <c r="J30" i="12"/>
  <c r="M30" i="12"/>
  <c r="P30" i="12"/>
  <c r="S30" i="12"/>
  <c r="V30" i="12"/>
  <c r="D31" i="12"/>
  <c r="G31" i="12"/>
  <c r="J31" i="12"/>
  <c r="M31" i="12"/>
  <c r="P31" i="12"/>
  <c r="S31" i="12"/>
  <c r="V31" i="12"/>
  <c r="D32" i="12"/>
  <c r="G32" i="12"/>
  <c r="J32" i="12"/>
  <c r="M32" i="12"/>
  <c r="P32" i="12"/>
  <c r="S32" i="12"/>
  <c r="V32" i="12"/>
  <c r="D33" i="12"/>
  <c r="G33" i="12"/>
  <c r="J33" i="12"/>
  <c r="M33" i="12"/>
  <c r="P33" i="12"/>
  <c r="S33" i="12"/>
  <c r="V33" i="12"/>
  <c r="D34" i="12"/>
  <c r="G34" i="12"/>
  <c r="J34" i="12"/>
  <c r="M34" i="12"/>
  <c r="P34" i="12"/>
  <c r="S34" i="12"/>
  <c r="V34" i="12"/>
  <c r="D35" i="12"/>
  <c r="G35" i="12"/>
  <c r="J35" i="12"/>
  <c r="M35" i="12"/>
  <c r="P35" i="12"/>
  <c r="S35" i="12"/>
  <c r="V35" i="12"/>
  <c r="D36" i="12"/>
  <c r="G36" i="12"/>
  <c r="J36" i="12"/>
  <c r="M36" i="12"/>
  <c r="P36" i="12"/>
  <c r="S36" i="12"/>
  <c r="V36" i="12"/>
  <c r="D37" i="12"/>
  <c r="G37" i="12"/>
  <c r="J37" i="12"/>
  <c r="M37" i="12"/>
  <c r="P37" i="12"/>
  <c r="S37" i="12"/>
  <c r="V37" i="12"/>
  <c r="D38" i="12"/>
  <c r="G38" i="12"/>
  <c r="J38" i="12"/>
  <c r="M38" i="12"/>
  <c r="P38" i="12"/>
  <c r="S38" i="12"/>
  <c r="V38" i="12"/>
  <c r="D39" i="12"/>
  <c r="G39" i="12"/>
  <c r="J39" i="12"/>
  <c r="M39" i="12"/>
  <c r="P39" i="12"/>
  <c r="S39" i="12"/>
  <c r="V39" i="12"/>
  <c r="V4" i="12"/>
  <c r="V3" i="12"/>
  <c r="S4" i="12"/>
  <c r="S3" i="12"/>
  <c r="P4" i="12"/>
  <c r="P3" i="12"/>
  <c r="M4" i="12"/>
  <c r="M3" i="12"/>
  <c r="J4" i="12"/>
  <c r="J3" i="12"/>
  <c r="G4" i="12"/>
  <c r="G3" i="12"/>
  <c r="D4" i="12"/>
  <c r="D3" i="12"/>
  <c r="P37" i="5"/>
  <c r="P36" i="5"/>
  <c r="P35" i="5"/>
  <c r="P34" i="5"/>
  <c r="M37" i="5"/>
  <c r="M36" i="5"/>
  <c r="T36" i="5" s="1"/>
  <c r="M35" i="5"/>
  <c r="T35" i="5" s="1"/>
  <c r="M34" i="5"/>
  <c r="T34" i="5" s="1"/>
  <c r="M37" i="7"/>
  <c r="M36" i="7"/>
  <c r="T36" i="7" s="1"/>
  <c r="M35" i="7"/>
  <c r="T35" i="7" s="1"/>
  <c r="M34" i="7"/>
  <c r="T34" i="7" s="1"/>
  <c r="M33" i="7"/>
  <c r="T33" i="7" s="1"/>
  <c r="M32" i="7"/>
  <c r="T32" i="7" s="1"/>
  <c r="M31" i="7"/>
  <c r="T31" i="7" s="1"/>
  <c r="M30" i="7"/>
  <c r="T30" i="7" s="1"/>
  <c r="M29" i="7"/>
  <c r="T29" i="7" s="1"/>
  <c r="M28" i="7"/>
  <c r="T28" i="7" s="1"/>
  <c r="M27" i="7"/>
  <c r="T27" i="7" s="1"/>
  <c r="M26" i="7"/>
  <c r="T26" i="7" s="1"/>
  <c r="M35" i="2"/>
  <c r="T35" i="2" s="1"/>
  <c r="M34" i="2"/>
  <c r="T34" i="2" s="1"/>
  <c r="M33" i="2"/>
  <c r="T33" i="2" s="1"/>
  <c r="M32" i="2"/>
  <c r="T32" i="2" s="1"/>
  <c r="M31" i="2"/>
  <c r="T31" i="2" s="1"/>
  <c r="M30" i="2"/>
  <c r="T30" i="2" s="1"/>
  <c r="M24" i="2"/>
  <c r="T24" i="2" s="1"/>
  <c r="M29" i="2"/>
  <c r="T29" i="2" s="1"/>
  <c r="M21" i="2"/>
  <c r="T21" i="2" s="1"/>
  <c r="M16" i="2"/>
  <c r="T16" i="2" s="1"/>
  <c r="M18" i="2"/>
  <c r="T18" i="2" s="1"/>
  <c r="M22" i="2"/>
  <c r="T22" i="2" s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F29" i="14"/>
  <c r="F28" i="14"/>
  <c r="F27" i="14"/>
  <c r="F26" i="14"/>
  <c r="F25" i="14"/>
  <c r="F24" i="14"/>
  <c r="F23" i="14"/>
  <c r="F22" i="14"/>
  <c r="F21" i="14"/>
  <c r="F20" i="14"/>
  <c r="F19" i="14"/>
  <c r="D19" i="14"/>
  <c r="C19" i="14"/>
  <c r="E19" i="14"/>
  <c r="G19" i="14"/>
  <c r="C20" i="14"/>
  <c r="D20" i="14"/>
  <c r="E20" i="14"/>
  <c r="G20" i="14"/>
  <c r="C21" i="14"/>
  <c r="D21" i="14"/>
  <c r="E21" i="14"/>
  <c r="G21" i="14"/>
  <c r="C22" i="14"/>
  <c r="D22" i="14"/>
  <c r="E22" i="14"/>
  <c r="G22" i="14"/>
  <c r="C23" i="14"/>
  <c r="D23" i="14"/>
  <c r="E23" i="14"/>
  <c r="G23" i="14"/>
  <c r="C24" i="14"/>
  <c r="D24" i="14"/>
  <c r="E24" i="14"/>
  <c r="G24" i="14"/>
  <c r="C25" i="14"/>
  <c r="D25" i="14"/>
  <c r="E25" i="14"/>
  <c r="G25" i="14"/>
  <c r="C26" i="14"/>
  <c r="E26" i="14"/>
  <c r="G26" i="14"/>
  <c r="C27" i="14"/>
  <c r="D27" i="14"/>
  <c r="E27" i="14"/>
  <c r="G27" i="14"/>
  <c r="C28" i="14"/>
  <c r="D28" i="14"/>
  <c r="E28" i="14"/>
  <c r="G28" i="14"/>
  <c r="C29" i="14"/>
  <c r="D29" i="14"/>
  <c r="E29" i="14"/>
  <c r="G29" i="14"/>
  <c r="B20" i="14"/>
  <c r="B21" i="14"/>
  <c r="B22" i="14"/>
  <c r="B23" i="14"/>
  <c r="B24" i="14"/>
  <c r="B25" i="14"/>
  <c r="B26" i="14"/>
  <c r="B27" i="14"/>
  <c r="B28" i="14"/>
  <c r="B29" i="14"/>
  <c r="B19" i="14"/>
  <c r="B17" i="14"/>
  <c r="A9" i="14"/>
  <c r="A7" i="14"/>
  <c r="A8" i="14"/>
  <c r="T37" i="5" l="1"/>
  <c r="W9" i="12"/>
  <c r="W37" i="12"/>
  <c r="W34" i="12"/>
  <c r="W31" i="12"/>
  <c r="W28" i="12"/>
  <c r="W25" i="12"/>
  <c r="W22" i="12"/>
  <c r="W19" i="12"/>
  <c r="W14" i="12"/>
  <c r="W10" i="12"/>
  <c r="W7" i="12"/>
  <c r="W39" i="12"/>
  <c r="W36" i="12"/>
  <c r="W33" i="12"/>
  <c r="W30" i="12"/>
  <c r="W27" i="12"/>
  <c r="W24" i="12"/>
  <c r="W21" i="12"/>
  <c r="W18" i="12"/>
  <c r="W6" i="12"/>
  <c r="W38" i="12"/>
  <c r="W35" i="12"/>
  <c r="W32" i="12"/>
  <c r="W29" i="12"/>
  <c r="W26" i="12"/>
  <c r="W23" i="12"/>
  <c r="W20" i="12"/>
  <c r="W15" i="12"/>
  <c r="W5" i="12"/>
  <c r="H19" i="14"/>
  <c r="W17" i="12"/>
  <c r="W8" i="12"/>
  <c r="W16" i="12"/>
  <c r="W11" i="12"/>
  <c r="W12" i="12"/>
  <c r="W13" i="12"/>
  <c r="W4" i="12"/>
  <c r="W3" i="12"/>
</calcChain>
</file>

<file path=xl/sharedStrings.xml><?xml version="1.0" encoding="utf-8"?>
<sst xmlns="http://schemas.openxmlformats.org/spreadsheetml/2006/main" count="788" uniqueCount="297">
  <si>
    <t>Name</t>
  </si>
  <si>
    <t>Score</t>
  </si>
  <si>
    <t>Place</t>
  </si>
  <si>
    <t>Time</t>
  </si>
  <si>
    <t>Total</t>
  </si>
  <si>
    <t>Points</t>
  </si>
  <si>
    <t>Senior Girls</t>
  </si>
  <si>
    <t>Int. Girls</t>
  </si>
  <si>
    <t>Little People</t>
  </si>
  <si>
    <t>Bull Riding</t>
  </si>
  <si>
    <t>Chute Dogging</t>
  </si>
  <si>
    <t>Team Roping</t>
  </si>
  <si>
    <t>Cow Riding</t>
  </si>
  <si>
    <t>Goat Tying</t>
  </si>
  <si>
    <t>Pole Bending</t>
  </si>
  <si>
    <t>Steer Daubing</t>
  </si>
  <si>
    <t>Intermediate Boys</t>
  </si>
  <si>
    <t>Bare Back</t>
  </si>
  <si>
    <t>Barrel Racing</t>
  </si>
  <si>
    <t xml:space="preserve">Time </t>
  </si>
  <si>
    <t>Pointa</t>
  </si>
  <si>
    <t>Calf Riding</t>
  </si>
  <si>
    <t>Calf Stake Tying</t>
  </si>
  <si>
    <t>Dummy Roping</t>
  </si>
  <si>
    <t>Pee Wee Girls</t>
  </si>
  <si>
    <t>Pee Wee Boys</t>
  </si>
  <si>
    <t>Mutton Busting</t>
  </si>
  <si>
    <t>Breakaway Ropeing</t>
  </si>
  <si>
    <t>Steer Riding</t>
  </si>
  <si>
    <t>Junior Boys</t>
  </si>
  <si>
    <t>Junior Girls</t>
  </si>
  <si>
    <t>Jr. Bull Riding</t>
  </si>
  <si>
    <t>California Stake Race</t>
  </si>
  <si>
    <t>Calfornia Stake Race</t>
  </si>
  <si>
    <t xml:space="preserve">The Rodeo Secretary is a representative of the Committee </t>
  </si>
  <si>
    <t>The Rodeo Secretary accepts rodeo entries from official</t>
  </si>
  <si>
    <t>notarized entry forms containing appropriate release statements.</t>
  </si>
  <si>
    <t>unless they choose to do so.</t>
  </si>
  <si>
    <t>Rodeo Secretary is to post the draw for Contestants and provide</t>
  </si>
  <si>
    <t>a copy to the Arena Director for distribution to the arena crew.</t>
  </si>
  <si>
    <t>Judges and Timers score sheets will be turned in to the Rodeo Secretary.</t>
  </si>
  <si>
    <t>Points Secretary after the final performance.</t>
  </si>
  <si>
    <t>Approved Rodeo Placing</t>
  </si>
  <si>
    <t>Points awarded for placement</t>
  </si>
  <si>
    <t>1st place</t>
  </si>
  <si>
    <t>2nd place</t>
  </si>
  <si>
    <t>3rd place</t>
  </si>
  <si>
    <t>4th place</t>
  </si>
  <si>
    <t>5th place</t>
  </si>
  <si>
    <t>Participation</t>
  </si>
  <si>
    <t xml:space="preserve">Points are awarded to CTJRA member Contestants for each </t>
  </si>
  <si>
    <t>CTJRA approved rodeo and CTJRA finals as follows in table below:</t>
  </si>
  <si>
    <t>In the event of a tie for any placing the point distribution will</t>
  </si>
  <si>
    <t>be handled as follows:  Example; Three contestants are tied for</t>
  </si>
  <si>
    <t>first place.  The points for first, second and third place will be</t>
  </si>
  <si>
    <t>added together for a total of 27 points w.  The 27 points will be</t>
  </si>
  <si>
    <t>divided by three  (the number of contestants involved ) and</t>
  </si>
  <si>
    <t>each of the tie holders will receive equal points (9pints each).</t>
  </si>
  <si>
    <t>points will be divided among the contestants involved in the</t>
  </si>
  <si>
    <t>place, partial points will be awarded and carried forward</t>
  </si>
  <si>
    <t>Responsibilities Of Rodeo Secretary</t>
  </si>
  <si>
    <t>putting on the sanctioned rodeo.</t>
  </si>
  <si>
    <t>The Rodeo Secretary does not need to be present at the draw</t>
  </si>
  <si>
    <t>The Rodeo Secretary is responsible for checking scores and times.</t>
  </si>
  <si>
    <t>for the correction of obvious mathematical errors.  Judges must be</t>
  </si>
  <si>
    <t>initial changes before results are posted and made official.</t>
  </si>
  <si>
    <t>Rodeo Secretary will turn in official rodeo results to the CTJRA</t>
  </si>
  <si>
    <t xml:space="preserve">This calculation process applies for all ties for first through </t>
  </si>
  <si>
    <t>fourth place.  In the event of a tie for fifth place, the fifth place</t>
  </si>
  <si>
    <t>tie.  The event of more than 2 contestants being tied in fifth</t>
  </si>
  <si>
    <t xml:space="preserve">Time and scores will not be changed once turned in , except </t>
  </si>
  <si>
    <t>Formula</t>
  </si>
  <si>
    <t>Description</t>
  </si>
  <si>
    <t>Result</t>
  </si>
  <si>
    <t>Assigns a letter grade to the score in cell A2</t>
  </si>
  <si>
    <t>F</t>
  </si>
  <si>
    <t>Assigns a letter grade to the score in cell A3</t>
  </si>
  <si>
    <t>A</t>
  </si>
  <si>
    <t>Assigns a letter grade to the score in cell A4</t>
  </si>
  <si>
    <t>C</t>
  </si>
  <si>
    <t>&lt;</t>
  </si>
  <si>
    <t>1st Ride</t>
  </si>
  <si>
    <t>2nd Ride</t>
  </si>
  <si>
    <t>3rd Ride</t>
  </si>
  <si>
    <t>Scores</t>
  </si>
  <si>
    <t>R</t>
  </si>
  <si>
    <t>#</t>
  </si>
  <si>
    <t>Judge 2</t>
  </si>
  <si>
    <t>Judge 1</t>
  </si>
  <si>
    <t>Total Score</t>
  </si>
  <si>
    <t>Rider</t>
  </si>
  <si>
    <t>Bull</t>
  </si>
  <si>
    <t>Bareback</t>
  </si>
  <si>
    <t>Saddle Bronc</t>
  </si>
  <si>
    <t>Steer Wrestling</t>
  </si>
  <si>
    <t>Goat Flanking</t>
  </si>
  <si>
    <t>1st</t>
  </si>
  <si>
    <t>2nd</t>
  </si>
  <si>
    <t>3rd</t>
  </si>
  <si>
    <t>4th</t>
  </si>
  <si>
    <t>all around</t>
  </si>
  <si>
    <t>Brotherton, Louis</t>
  </si>
  <si>
    <t>Desjardins, Addison</t>
  </si>
  <si>
    <t>Leith, Chandler</t>
  </si>
  <si>
    <t>McKee, Monte</t>
  </si>
  <si>
    <t>Quintasket, Talia</t>
  </si>
  <si>
    <t>Rothrock, Raci</t>
  </si>
  <si>
    <t>Tonasket, Wesson</t>
  </si>
  <si>
    <t>Boesel, Pepper</t>
  </si>
  <si>
    <t>Desjardins, Elizabeth</t>
  </si>
  <si>
    <t>Evans, Shandi</t>
  </si>
  <si>
    <t>LaCourse, Taneesha</t>
  </si>
  <si>
    <t>Mason, Lelah</t>
  </si>
  <si>
    <t>Rainey, Rossi</t>
  </si>
  <si>
    <t>Reagles, Berkley</t>
  </si>
  <si>
    <t>Somes, Prairie</t>
  </si>
  <si>
    <t>Sullivan, Paige</t>
  </si>
  <si>
    <t>Goat Undecorating</t>
  </si>
  <si>
    <t>McKee, Ethan</t>
  </si>
  <si>
    <t>Picard, Blayne</t>
  </si>
  <si>
    <t>Rainey, John</t>
  </si>
  <si>
    <t>Richey, Ben</t>
  </si>
  <si>
    <t>Rothrock, Cass</t>
  </si>
  <si>
    <t>Somes, Hudson</t>
  </si>
  <si>
    <t>Sullivan, Jake</t>
  </si>
  <si>
    <t>Adams, Kaydee</t>
  </si>
  <si>
    <t>Hinen, Cassie</t>
  </si>
  <si>
    <t>McGuire, Morgan</t>
  </si>
  <si>
    <t>Richey, Jaycie</t>
  </si>
  <si>
    <t>Somes, Presley</t>
  </si>
  <si>
    <t>Taylor, Jadya</t>
  </si>
  <si>
    <t>Timentwa, Isabela</t>
  </si>
  <si>
    <t>Breakaway</t>
  </si>
  <si>
    <t>Abrahamson, Ryder</t>
  </si>
  <si>
    <t>Labro, William</t>
  </si>
  <si>
    <t>Selvidge, Brier</t>
  </si>
  <si>
    <t>Allen, Daisy</t>
  </si>
  <si>
    <t>Caverly, Vanessa</t>
  </si>
  <si>
    <t>Evans, Shelby</t>
  </si>
  <si>
    <t>Ford, Setra Sky</t>
  </si>
  <si>
    <t>Hawley, Becca</t>
  </si>
  <si>
    <t>Hinen, Abby</t>
  </si>
  <si>
    <t>Keane, Katie</t>
  </si>
  <si>
    <t>Mitchell, Jadyn</t>
  </si>
  <si>
    <t>Ott, McKenna</t>
  </si>
  <si>
    <t>Richey, Brooke</t>
  </si>
  <si>
    <t>Palmer, Kaiden</t>
  </si>
  <si>
    <t>Rose, Dusty</t>
  </si>
  <si>
    <t>Stanger, Moses</t>
  </si>
  <si>
    <t>Calf Stake Tie</t>
  </si>
  <si>
    <t>Abrahamson, Joy</t>
  </si>
  <si>
    <t>Diehl, Cora</t>
  </si>
  <si>
    <t>Hinen, Savannah</t>
  </si>
  <si>
    <t>Kelpman, Michaun</t>
  </si>
  <si>
    <t>Kelpman, Mikenna</t>
  </si>
  <si>
    <t>Quinlan, Erin</t>
  </si>
  <si>
    <t>Abrahamson, Joseph</t>
  </si>
  <si>
    <t>Calf Roping</t>
  </si>
  <si>
    <t>Kramer, Ashlyn</t>
  </si>
  <si>
    <t>King, Ryder</t>
  </si>
  <si>
    <t>Ogg, Quintin</t>
  </si>
  <si>
    <t>Buchert, Taytem</t>
  </si>
  <si>
    <t>Buchert, Tessa</t>
  </si>
  <si>
    <t>Buchert, Tylee</t>
  </si>
  <si>
    <t>Baumberger, Madi</t>
  </si>
  <si>
    <t>Baumberger, Millie</t>
  </si>
  <si>
    <t>Andrews, Jerah Jane</t>
  </si>
  <si>
    <t>Buchert, Trace</t>
  </si>
  <si>
    <t>Ogg, Tristin</t>
  </si>
  <si>
    <t>Carrington, Koye</t>
  </si>
  <si>
    <t>Desjardins, Sophia</t>
  </si>
  <si>
    <t>Fox, Blake</t>
  </si>
  <si>
    <t>Herriman, Naythen</t>
  </si>
  <si>
    <t>Labro, JunieLynn</t>
  </si>
  <si>
    <t>Marconi, Skylar</t>
  </si>
  <si>
    <t>Peasley, Knox</t>
  </si>
  <si>
    <t>Rainey, Charlee Belle</t>
  </si>
  <si>
    <t>Stacy, Kade</t>
  </si>
  <si>
    <t>Timm, Kallan</t>
  </si>
  <si>
    <t>Bauman, Claire</t>
  </si>
  <si>
    <t>Boesel, Addyson</t>
  </si>
  <si>
    <t>Schultz, Ella Grace</t>
  </si>
  <si>
    <t>Symonds, Kassidy</t>
  </si>
  <si>
    <t>Timm, Kamri</t>
  </si>
  <si>
    <t>Elsberg, Kloee</t>
  </si>
  <si>
    <t>Gudmunson, Bodee Blu</t>
  </si>
  <si>
    <t>Hoffman, Floyd</t>
  </si>
  <si>
    <t>Lloyd, Braven</t>
  </si>
  <si>
    <t>Morgan, Brock</t>
  </si>
  <si>
    <t>Peasley, Karver</t>
  </si>
  <si>
    <t>Risken, Wyatt</t>
  </si>
  <si>
    <t>Risken, Shelby</t>
  </si>
  <si>
    <t>Bremner, Kassidy</t>
  </si>
  <si>
    <t>Corum, Riley</t>
  </si>
  <si>
    <t>Ford, Lucchese</t>
  </si>
  <si>
    <t>Holt, Rylee</t>
  </si>
  <si>
    <t>Reid, Alyssa Montgomery</t>
  </si>
  <si>
    <t>Morgan, Brynn</t>
  </si>
  <si>
    <t>Rainey, Lila</t>
  </si>
  <si>
    <t>Smith, Pipa</t>
  </si>
  <si>
    <t>Timentwa, Talliyan</t>
  </si>
  <si>
    <t>Meusy, Raychel</t>
  </si>
  <si>
    <t>Seymour, Beatrice</t>
  </si>
  <si>
    <t>Louie, Charlie Michel</t>
  </si>
  <si>
    <t>Schumacher, Tanner</t>
  </si>
  <si>
    <t>Shearer, Dirk</t>
  </si>
  <si>
    <t>Tonasket, Tayden</t>
  </si>
  <si>
    <t>Angstrom, Dalley</t>
  </si>
  <si>
    <t>Carlson, Samantha</t>
  </si>
  <si>
    <t>Erickson, Chenoa</t>
  </si>
  <si>
    <t>Howard, Cleora</t>
  </si>
  <si>
    <t>Jensen, Faith</t>
  </si>
  <si>
    <t>Langenheder, Bailey</t>
  </si>
  <si>
    <t>Lloyd, Keelanna</t>
  </si>
  <si>
    <t>Renaud, Sidney</t>
  </si>
  <si>
    <t>Schumacher, Hannah</t>
  </si>
  <si>
    <t>Bell, Jadah</t>
  </si>
  <si>
    <t>James, Cash</t>
  </si>
  <si>
    <t>Krouse, Tyler</t>
  </si>
  <si>
    <t>Louie, Brandon</t>
  </si>
  <si>
    <t>Mason, Garrett Steven</t>
  </si>
  <si>
    <t>Popelier, Tyler</t>
  </si>
  <si>
    <t>Wippel, Bryce</t>
  </si>
  <si>
    <t>Saulque, Terrance</t>
  </si>
  <si>
    <t>Abrahamson, Payton</t>
  </si>
  <si>
    <t>DeJong, Trinity</t>
  </si>
  <si>
    <t>James, Keianna</t>
  </si>
  <si>
    <t>Johnson, Tessa</t>
  </si>
  <si>
    <t>Johnson, Tiegan</t>
  </si>
  <si>
    <t>Louie, Sheena</t>
  </si>
  <si>
    <t>Marchand, Krista</t>
  </si>
  <si>
    <t>Popelier, Abbigail</t>
  </si>
  <si>
    <t>Richey, Karlie Jo</t>
  </si>
  <si>
    <t>Sphuler, Madison</t>
  </si>
  <si>
    <t>Tucker, Annella</t>
  </si>
  <si>
    <t>Zacherle, Emily</t>
  </si>
  <si>
    <t>Gumm, Natalie</t>
  </si>
  <si>
    <t>Marchand, Kylee</t>
  </si>
  <si>
    <t>Curtis, Kamryn</t>
  </si>
  <si>
    <t>Abrahamson, Donovan</t>
  </si>
  <si>
    <t>Anderson, Tanner</t>
  </si>
  <si>
    <t>Beck, Dylan</t>
  </si>
  <si>
    <t>Heath, Rylee</t>
  </si>
  <si>
    <t>Johnson, Traver</t>
  </si>
  <si>
    <t>Miller, Branson</t>
  </si>
  <si>
    <t>Miller, Brogan</t>
  </si>
  <si>
    <t>Plaisted, Cameron</t>
  </si>
  <si>
    <t>Popelier, Chantz</t>
  </si>
  <si>
    <t>Sommer, Kimber</t>
  </si>
  <si>
    <t>Chlarson, Jayden</t>
  </si>
  <si>
    <t>Adolph, EagleAnne</t>
  </si>
  <si>
    <t>Reagles, Tori</t>
  </si>
  <si>
    <t>Beeman, Hannah</t>
  </si>
  <si>
    <t>Buchert, Hattie</t>
  </si>
  <si>
    <t>Tim, Raegan</t>
  </si>
  <si>
    <t>Pakootas, Mane</t>
  </si>
  <si>
    <t>Krista Marchand/Brier Selvidge</t>
  </si>
  <si>
    <t>Picard, Jae Jae</t>
  </si>
  <si>
    <t>Seymour, Adonis</t>
  </si>
  <si>
    <t>Downey, Diesel</t>
  </si>
  <si>
    <t>Downey, Quincy</t>
  </si>
  <si>
    <t>Seymour, Sissy</t>
  </si>
  <si>
    <t>Vargas, Sherwin</t>
  </si>
  <si>
    <t>Chantz Popelier/Dylaln Beck</t>
  </si>
  <si>
    <t>Vanessa Caverly/Clay Buchert</t>
  </si>
  <si>
    <t>Signey Renaud/Cash James</t>
  </si>
  <si>
    <t>Isabella Timentwa/Kieanna James</t>
  </si>
  <si>
    <t>Dylan Beck/Chantz Popelier</t>
  </si>
  <si>
    <t>Clay Buchert/Tristin Ogg</t>
  </si>
  <si>
    <t>NT</t>
  </si>
  <si>
    <t>TO</t>
  </si>
  <si>
    <t>3 ft 4 pt</t>
  </si>
  <si>
    <t>3 ft 3 pt</t>
  </si>
  <si>
    <t>0 ft 0 pt</t>
  </si>
  <si>
    <t>2 ft 2 pt</t>
  </si>
  <si>
    <t>2 ft 3 pt</t>
  </si>
  <si>
    <t>1 ft 1 pt</t>
  </si>
  <si>
    <t>7 ft 17 pt</t>
  </si>
  <si>
    <t>4 ft 10 pt</t>
  </si>
  <si>
    <t>6 ft 16 pt</t>
  </si>
  <si>
    <t>BO</t>
  </si>
  <si>
    <t xml:space="preserve"> </t>
  </si>
  <si>
    <t>Schultz, Carter CJ</t>
  </si>
  <si>
    <t>Walker, Jessie</t>
  </si>
  <si>
    <t>NS</t>
  </si>
  <si>
    <t>Buchert, Clay</t>
  </si>
  <si>
    <t>4..525</t>
  </si>
  <si>
    <t>1 ft 2 pt</t>
  </si>
  <si>
    <t>3 ft 5 pt</t>
  </si>
  <si>
    <t>3 ft 6 pt</t>
  </si>
  <si>
    <t>1 ft 3 pt</t>
  </si>
  <si>
    <t>6 ft 9 pt</t>
  </si>
  <si>
    <t>3 ft 7 pt</t>
  </si>
  <si>
    <t>2 ft 4 pt</t>
  </si>
  <si>
    <t>6 ft 10 pt</t>
  </si>
  <si>
    <t>8 ft 14 pt</t>
  </si>
  <si>
    <t>7 ft 9 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</si>
</sst>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0.000"/>
  </numFmts>
  <fonts count="12" x14ac:knownFonts="1">
    <font>
      <sz val="10"/>
      <name val="Arial"/>
    </font>
    <font>
      <sz val="10"/>
      <color indexed="8"/>
      <name val="Arial"/>
      <family val="2"/>
    </font>
    <font>
      <b/>
      <i/>
      <sz val="10"/>
      <color indexed="16"/>
      <name val="Arial"/>
      <family val="2"/>
    </font>
    <font>
      <sz val="10"/>
      <name val="Arial"/>
      <family val="2"/>
    </font>
    <font>
      <b/>
      <i/>
      <sz val="9"/>
      <color indexed="16"/>
      <name val="Arial"/>
      <family val="2"/>
    </font>
    <font>
      <b/>
      <i/>
      <sz val="8"/>
      <color indexed="16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10"/>
      <name val="Symbol"/>
      <family val="1"/>
      <charset val="2"/>
    </font>
    <font>
      <sz val="8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24"/>
      </patternFill>
    </fill>
    <fill>
      <patternFill patternType="solid">
        <fgColor indexed="9"/>
        <bgColor indexed="2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 applyBorder="0"/>
    <xf numFmtId="0" fontId="3" fillId="0" borderId="0" applyBorder="0"/>
    <xf numFmtId="0" fontId="3" fillId="0" borderId="0" applyBorder="0"/>
  </cellStyleXfs>
  <cellXfs count="161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0" xfId="0" applyFill="1"/>
    <xf numFmtId="0" fontId="1" fillId="2" borderId="2" xfId="0" applyFont="1" applyFill="1" applyBorder="1" applyAlignment="1"/>
    <xf numFmtId="0" fontId="1" fillId="3" borderId="2" xfId="0" applyFont="1" applyFill="1" applyBorder="1" applyAlignment="1"/>
    <xf numFmtId="0" fontId="1" fillId="0" borderId="2" xfId="0" applyFont="1" applyFill="1" applyBorder="1" applyAlignment="1"/>
    <xf numFmtId="0" fontId="1" fillId="4" borderId="2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1" fillId="4" borderId="1" xfId="0" applyFont="1" applyFill="1" applyBorder="1" applyAlignment="1"/>
    <xf numFmtId="0" fontId="1" fillId="0" borderId="1" xfId="0" applyFont="1" applyFill="1" applyBorder="1" applyAlignment="1"/>
    <xf numFmtId="0" fontId="1" fillId="4" borderId="6" xfId="0" applyFont="1" applyFill="1" applyBorder="1" applyAlignment="1"/>
    <xf numFmtId="0" fontId="1" fillId="0" borderId="6" xfId="0" applyFont="1" applyFill="1" applyBorder="1" applyAlignment="1"/>
    <xf numFmtId="0" fontId="1" fillId="3" borderId="6" xfId="0" applyFont="1" applyFill="1" applyBorder="1" applyAlignment="1"/>
    <xf numFmtId="0" fontId="1" fillId="2" borderId="6" xfId="0" applyFont="1" applyFill="1" applyBorder="1" applyAlignment="1"/>
    <xf numFmtId="0" fontId="1" fillId="4" borderId="13" xfId="0" applyFont="1" applyFill="1" applyBorder="1" applyAlignment="1"/>
    <xf numFmtId="0" fontId="1" fillId="4" borderId="14" xfId="0" applyFont="1" applyFill="1" applyBorder="1" applyAlignment="1"/>
    <xf numFmtId="0" fontId="1" fillId="0" borderId="13" xfId="0" applyFont="1" applyFill="1" applyBorder="1" applyAlignment="1"/>
    <xf numFmtId="0" fontId="1" fillId="0" borderId="14" xfId="0" applyFont="1" applyFill="1" applyBorder="1" applyAlignment="1"/>
    <xf numFmtId="0" fontId="1" fillId="3" borderId="13" xfId="0" applyFont="1" applyFill="1" applyBorder="1" applyAlignment="1"/>
    <xf numFmtId="0" fontId="1" fillId="3" borderId="14" xfId="0" applyFont="1" applyFill="1" applyBorder="1" applyAlignment="1"/>
    <xf numFmtId="0" fontId="1" fillId="2" borderId="13" xfId="0" applyFont="1" applyFill="1" applyBorder="1" applyAlignment="1"/>
    <xf numFmtId="0" fontId="1" fillId="2" borderId="14" xfId="0" applyFont="1" applyFill="1" applyBorder="1" applyAlignment="1"/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" fillId="4" borderId="7" xfId="0" applyFont="1" applyFill="1" applyBorder="1" applyAlignment="1"/>
    <xf numFmtId="0" fontId="1" fillId="0" borderId="7" xfId="0" applyFont="1" applyFill="1" applyBorder="1" applyAlignment="1"/>
    <xf numFmtId="0" fontId="1" fillId="2" borderId="9" xfId="0" applyFont="1" applyFill="1" applyBorder="1" applyAlignment="1"/>
    <xf numFmtId="0" fontId="1" fillId="3" borderId="9" xfId="0" applyFont="1" applyFill="1" applyBorder="1" applyAlignment="1"/>
    <xf numFmtId="0" fontId="5" fillId="2" borderId="1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2" fontId="6" fillId="4" borderId="13" xfId="0" applyNumberFormat="1" applyFont="1" applyFill="1" applyBorder="1" applyAlignment="1"/>
    <xf numFmtId="2" fontId="6" fillId="0" borderId="13" xfId="0" applyNumberFormat="1" applyFont="1" applyFill="1" applyBorder="1" applyAlignment="1"/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/>
    <xf numFmtId="0" fontId="3" fillId="5" borderId="2" xfId="0" applyFont="1" applyFill="1" applyBorder="1"/>
    <xf numFmtId="0" fontId="0" fillId="5" borderId="2" xfId="0" applyFill="1" applyBorder="1"/>
    <xf numFmtId="0" fontId="3" fillId="0" borderId="0" xfId="0" applyFont="1" applyFill="1" applyBorder="1"/>
    <xf numFmtId="0" fontId="0" fillId="6" borderId="0" xfId="0" applyFill="1" applyAlignment="1">
      <alignment vertical="top" wrapText="1"/>
    </xf>
    <xf numFmtId="0" fontId="7" fillId="6" borderId="0" xfId="0" applyFont="1" applyFill="1" applyAlignment="1">
      <alignment vertical="top" wrapText="1"/>
    </xf>
    <xf numFmtId="0" fontId="0" fillId="7" borderId="0" xfId="0" applyFill="1" applyAlignment="1">
      <alignment vertical="top" wrapText="1"/>
    </xf>
    <xf numFmtId="0" fontId="3" fillId="7" borderId="0" xfId="0" applyFont="1" applyFill="1" applyAlignment="1">
      <alignment vertical="top" wrapText="1"/>
    </xf>
    <xf numFmtId="0" fontId="3" fillId="6" borderId="0" xfId="0" applyFont="1" applyFill="1" applyAlignment="1">
      <alignment vertical="top" wrapText="1"/>
    </xf>
    <xf numFmtId="0" fontId="8" fillId="7" borderId="0" xfId="0" applyFont="1" applyFill="1" applyAlignment="1">
      <alignment vertical="top" wrapText="1"/>
    </xf>
    <xf numFmtId="0" fontId="2" fillId="2" borderId="5" xfId="0" applyFont="1" applyFill="1" applyBorder="1" applyAlignment="1">
      <alignment horizontal="center"/>
    </xf>
    <xf numFmtId="2" fontId="6" fillId="0" borderId="6" xfId="0" applyNumberFormat="1" applyFont="1" applyFill="1" applyBorder="1" applyAlignment="1"/>
    <xf numFmtId="2" fontId="6" fillId="4" borderId="6" xfId="0" applyNumberFormat="1" applyFont="1" applyFill="1" applyBorder="1" applyAlignment="1"/>
    <xf numFmtId="0" fontId="2" fillId="2" borderId="15" xfId="0" applyFont="1" applyFill="1" applyBorder="1" applyAlignment="1">
      <alignment horizontal="center"/>
    </xf>
    <xf numFmtId="0" fontId="1" fillId="4" borderId="5" xfId="0" applyFont="1" applyFill="1" applyBorder="1" applyAlignment="1"/>
    <xf numFmtId="0" fontId="1" fillId="0" borderId="5" xfId="0" applyFont="1" applyFill="1" applyBorder="1" applyAlignment="1"/>
    <xf numFmtId="0" fontId="1" fillId="3" borderId="5" xfId="0" applyFont="1" applyFill="1" applyBorder="1" applyAlignment="1"/>
    <xf numFmtId="0" fontId="1" fillId="2" borderId="5" xfId="0" applyFont="1" applyFill="1" applyBorder="1" applyAlignment="1"/>
    <xf numFmtId="0" fontId="2" fillId="2" borderId="2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1" fillId="4" borderId="9" xfId="0" applyFont="1" applyFill="1" applyBorder="1" applyAlignment="1"/>
    <xf numFmtId="0" fontId="1" fillId="0" borderId="9" xfId="0" applyFont="1" applyFill="1" applyBorder="1" applyAlignment="1"/>
    <xf numFmtId="0" fontId="2" fillId="2" borderId="13" xfId="0" applyFont="1" applyFill="1" applyBorder="1" applyAlignment="1">
      <alignment horizontal="center"/>
    </xf>
    <xf numFmtId="0" fontId="10" fillId="8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2" xfId="0" applyFill="1" applyBorder="1"/>
    <xf numFmtId="0" fontId="0" fillId="0" borderId="14" xfId="0" applyFill="1" applyBorder="1"/>
    <xf numFmtId="0" fontId="0" fillId="0" borderId="1" xfId="0" applyFill="1" applyBorder="1"/>
    <xf numFmtId="164" fontId="5" fillId="2" borderId="8" xfId="0" applyNumberFormat="1" applyFont="1" applyFill="1" applyBorder="1" applyAlignment="1">
      <alignment horizontal="center"/>
    </xf>
    <xf numFmtId="164" fontId="6" fillId="0" borderId="6" xfId="0" applyNumberFormat="1" applyFont="1" applyFill="1" applyBorder="1" applyAlignment="1"/>
    <xf numFmtId="164" fontId="1" fillId="0" borderId="6" xfId="0" applyNumberFormat="1" applyFont="1" applyFill="1" applyBorder="1" applyAlignment="1"/>
    <xf numFmtId="164" fontId="0" fillId="0" borderId="0" xfId="0" applyNumberFormat="1" applyFill="1"/>
    <xf numFmtId="164" fontId="0" fillId="0" borderId="0" xfId="0" applyNumberFormat="1"/>
    <xf numFmtId="164" fontId="5" fillId="2" borderId="6" xfId="0" applyNumberFormat="1" applyFont="1" applyFill="1" applyBorder="1" applyAlignment="1">
      <alignment horizontal="center"/>
    </xf>
    <xf numFmtId="164" fontId="9" fillId="0" borderId="6" xfId="0" applyNumberFormat="1" applyFont="1" applyFill="1" applyBorder="1"/>
    <xf numFmtId="164" fontId="0" fillId="0" borderId="0" xfId="0" applyNumberFormat="1" applyBorder="1"/>
    <xf numFmtId="164" fontId="5" fillId="2" borderId="11" xfId="0" applyNumberFormat="1" applyFont="1" applyFill="1" applyBorder="1" applyAlignment="1">
      <alignment horizontal="center"/>
    </xf>
    <xf numFmtId="164" fontId="6" fillId="0" borderId="13" xfId="0" applyNumberFormat="1" applyFont="1" applyFill="1" applyBorder="1" applyAlignment="1"/>
    <xf numFmtId="164" fontId="1" fillId="0" borderId="13" xfId="0" applyNumberFormat="1" applyFont="1" applyFill="1" applyBorder="1" applyAlignment="1"/>
    <xf numFmtId="164" fontId="2" fillId="2" borderId="7" xfId="0" applyNumberFormat="1" applyFont="1" applyFill="1" applyBorder="1" applyAlignment="1">
      <alignment horizontal="center"/>
    </xf>
    <xf numFmtId="164" fontId="5" fillId="2" borderId="7" xfId="0" applyNumberFormat="1" applyFont="1" applyFill="1" applyBorder="1" applyAlignment="1">
      <alignment horizontal="center"/>
    </xf>
    <xf numFmtId="164" fontId="1" fillId="0" borderId="7" xfId="0" applyNumberFormat="1" applyFont="1" applyFill="1" applyBorder="1" applyAlignment="1"/>
    <xf numFmtId="164" fontId="5" fillId="2" borderId="13" xfId="0" applyNumberFormat="1" applyFont="1" applyFill="1" applyBorder="1" applyAlignment="1">
      <alignment horizontal="center"/>
    </xf>
    <xf numFmtId="1" fontId="5" fillId="2" borderId="11" xfId="0" applyNumberFormat="1" applyFont="1" applyFill="1" applyBorder="1" applyAlignment="1">
      <alignment horizontal="center"/>
    </xf>
    <xf numFmtId="1" fontId="1" fillId="0" borderId="13" xfId="0" applyNumberFormat="1" applyFont="1" applyFill="1" applyBorder="1" applyAlignment="1"/>
    <xf numFmtId="1" fontId="0" fillId="0" borderId="0" xfId="0" applyNumberFormat="1"/>
    <xf numFmtId="1" fontId="6" fillId="0" borderId="13" xfId="0" applyNumberFormat="1" applyFont="1" applyFill="1" applyBorder="1" applyAlignment="1"/>
    <xf numFmtId="1" fontId="0" fillId="0" borderId="0" xfId="0" applyNumberFormat="1" applyBorder="1"/>
    <xf numFmtId="1" fontId="5" fillId="2" borderId="13" xfId="0" applyNumberFormat="1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/>
    </xf>
    <xf numFmtId="2" fontId="0" fillId="0" borderId="0" xfId="0" applyNumberFormat="1"/>
    <xf numFmtId="2" fontId="5" fillId="2" borderId="11" xfId="0" applyNumberFormat="1" applyFont="1" applyFill="1" applyBorder="1" applyAlignment="1">
      <alignment horizontal="center"/>
    </xf>
    <xf numFmtId="2" fontId="0" fillId="0" borderId="0" xfId="0" applyNumberFormat="1" applyBorder="1"/>
    <xf numFmtId="0" fontId="1" fillId="0" borderId="17" xfId="0" applyFont="1" applyFill="1" applyBorder="1" applyAlignment="1"/>
    <xf numFmtId="1" fontId="1" fillId="0" borderId="0" xfId="2" applyNumberFormat="1" applyFont="1" applyFill="1" applyBorder="1" applyAlignment="1"/>
    <xf numFmtId="0" fontId="3" fillId="0" borderId="0" xfId="2" applyFont="1" applyFill="1" applyBorder="1" applyAlignment="1">
      <alignment horizontal="right"/>
    </xf>
    <xf numFmtId="0" fontId="3" fillId="0" borderId="0" xfId="2" applyFill="1" applyBorder="1" applyAlignment="1">
      <alignment horizontal="right"/>
    </xf>
    <xf numFmtId="0" fontId="11" fillId="0" borderId="0" xfId="2" applyFont="1" applyFill="1" applyBorder="1" applyAlignment="1">
      <alignment horizontal="right"/>
    </xf>
    <xf numFmtId="0" fontId="11" fillId="0" borderId="0" xfId="2" applyFont="1" applyFill="1" applyBorder="1" applyAlignment="1">
      <alignment horizontal="left"/>
    </xf>
    <xf numFmtId="0" fontId="3" fillId="0" borderId="0" xfId="2" applyFill="1" applyBorder="1"/>
    <xf numFmtId="0" fontId="3" fillId="0" borderId="15" xfId="2" applyFill="1" applyBorder="1" applyAlignment="1">
      <alignment horizontal="right"/>
    </xf>
    <xf numFmtId="0" fontId="3" fillId="0" borderId="0" xfId="0" applyFont="1" applyFill="1"/>
    <xf numFmtId="1" fontId="6" fillId="0" borderId="0" xfId="0" applyNumberFormat="1" applyFont="1" applyFill="1" applyBorder="1" applyAlignment="1"/>
    <xf numFmtId="0" fontId="0" fillId="0" borderId="13" xfId="0" applyFill="1" applyBorder="1"/>
    <xf numFmtId="0" fontId="1" fillId="0" borderId="18" xfId="0" applyFont="1" applyFill="1" applyBorder="1" applyAlignment="1"/>
    <xf numFmtId="164" fontId="1" fillId="0" borderId="19" xfId="0" applyNumberFormat="1" applyFont="1" applyFill="1" applyBorder="1" applyAlignment="1"/>
    <xf numFmtId="0" fontId="1" fillId="0" borderId="20" xfId="0" applyFont="1" applyFill="1" applyBorder="1" applyAlignment="1"/>
    <xf numFmtId="0" fontId="1" fillId="0" borderId="21" xfId="0" applyFont="1" applyFill="1" applyBorder="1" applyAlignment="1"/>
    <xf numFmtId="164" fontId="6" fillId="0" borderId="22" xfId="0" applyNumberFormat="1" applyFont="1" applyFill="1" applyBorder="1" applyAlignment="1"/>
    <xf numFmtId="164" fontId="6" fillId="0" borderId="19" xfId="0" applyNumberFormat="1" applyFont="1" applyFill="1" applyBorder="1" applyAlignment="1"/>
    <xf numFmtId="2" fontId="6" fillId="0" borderId="19" xfId="0" applyNumberFormat="1" applyFont="1" applyFill="1" applyBorder="1" applyAlignment="1"/>
    <xf numFmtId="1" fontId="1" fillId="0" borderId="19" xfId="0" applyNumberFormat="1" applyFont="1" applyFill="1" applyBorder="1" applyAlignment="1"/>
    <xf numFmtId="164" fontId="1" fillId="0" borderId="22" xfId="0" applyNumberFormat="1" applyFont="1" applyFill="1" applyBorder="1" applyAlignment="1"/>
    <xf numFmtId="1" fontId="6" fillId="0" borderId="19" xfId="0" applyNumberFormat="1" applyFont="1" applyFill="1" applyBorder="1" applyAlignment="1"/>
    <xf numFmtId="6" fontId="0" fillId="0" borderId="0" xfId="0" applyNumberFormat="1"/>
    <xf numFmtId="164" fontId="9" fillId="0" borderId="13" xfId="0" applyNumberFormat="1" applyFont="1" applyFill="1" applyBorder="1"/>
    <xf numFmtId="0" fontId="2" fillId="2" borderId="23" xfId="0" applyFont="1" applyFill="1" applyBorder="1" applyAlignment="1">
      <alignment horizontal="center"/>
    </xf>
    <xf numFmtId="1" fontId="2" fillId="2" borderId="27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1" fontId="5" fillId="2" borderId="29" xfId="0" applyNumberFormat="1" applyFont="1" applyFill="1" applyBorder="1" applyAlignment="1">
      <alignment horizontal="center"/>
    </xf>
    <xf numFmtId="0" fontId="1" fillId="0" borderId="28" xfId="0" applyFont="1" applyFill="1" applyBorder="1" applyAlignment="1"/>
    <xf numFmtId="1" fontId="1" fillId="0" borderId="29" xfId="0" applyNumberFormat="1" applyFont="1" applyFill="1" applyBorder="1" applyAlignment="1"/>
    <xf numFmtId="0" fontId="1" fillId="0" borderId="30" xfId="0" applyFont="1" applyFill="1" applyBorder="1" applyAlignment="1"/>
    <xf numFmtId="0" fontId="1" fillId="0" borderId="31" xfId="0" applyFont="1" applyFill="1" applyBorder="1" applyAlignment="1"/>
    <xf numFmtId="1" fontId="1" fillId="0" borderId="32" xfId="0" applyNumberFormat="1" applyFont="1" applyFill="1" applyBorder="1" applyAlignment="1"/>
    <xf numFmtId="0" fontId="1" fillId="0" borderId="33" xfId="0" applyFont="1" applyFill="1" applyBorder="1" applyAlignment="1"/>
    <xf numFmtId="0" fontId="1" fillId="0" borderId="34" xfId="0" applyFont="1" applyFill="1" applyBorder="1" applyAlignment="1"/>
    <xf numFmtId="1" fontId="6" fillId="0" borderId="32" xfId="0" applyNumberFormat="1" applyFont="1" applyFill="1" applyBorder="1" applyAlignment="1"/>
    <xf numFmtId="164" fontId="1" fillId="0" borderId="35" xfId="0" applyNumberFormat="1" applyFont="1" applyFill="1" applyBorder="1" applyAlignment="1"/>
    <xf numFmtId="0" fontId="1" fillId="0" borderId="36" xfId="0" applyFont="1" applyFill="1" applyBorder="1" applyAlignment="1"/>
    <xf numFmtId="164" fontId="6" fillId="0" borderId="32" xfId="0" applyNumberFormat="1" applyFont="1" applyFill="1" applyBorder="1" applyAlignment="1"/>
    <xf numFmtId="164" fontId="6" fillId="0" borderId="35" xfId="0" applyNumberFormat="1" applyFont="1" applyFill="1" applyBorder="1" applyAlignment="1"/>
    <xf numFmtId="1" fontId="1" fillId="0" borderId="37" xfId="0" applyNumberFormat="1" applyFont="1" applyFill="1" applyBorder="1" applyAlignment="1"/>
    <xf numFmtId="164" fontId="1" fillId="0" borderId="32" xfId="0" applyNumberFormat="1" applyFont="1" applyFill="1" applyBorder="1" applyAlignment="1"/>
    <xf numFmtId="2" fontId="6" fillId="0" borderId="32" xfId="0" applyNumberFormat="1" applyFont="1" applyFill="1" applyBorder="1" applyAlignment="1"/>
    <xf numFmtId="0" fontId="1" fillId="9" borderId="28" xfId="0" applyFont="1" applyFill="1" applyBorder="1" applyAlignment="1"/>
    <xf numFmtId="0" fontId="1" fillId="10" borderId="28" xfId="0" applyFont="1" applyFill="1" applyBorder="1" applyAlignment="1"/>
    <xf numFmtId="164" fontId="6" fillId="0" borderId="40" xfId="0" applyNumberFormat="1" applyFont="1" applyFill="1" applyBorder="1" applyAlignment="1"/>
    <xf numFmtId="164" fontId="0" fillId="0" borderId="13" xfId="0" applyNumberFormat="1" applyFill="1" applyBorder="1"/>
    <xf numFmtId="0" fontId="1" fillId="0" borderId="29" xfId="0" applyNumberFormat="1" applyFont="1" applyFill="1" applyBorder="1" applyAlignment="1"/>
    <xf numFmtId="0" fontId="2" fillId="2" borderId="38" xfId="0" applyNumberFormat="1" applyFont="1" applyFill="1" applyBorder="1" applyAlignment="1" applyProtection="1">
      <alignment horizontal="center"/>
    </xf>
    <xf numFmtId="0" fontId="2" fillId="2" borderId="39" xfId="0" applyNumberFormat="1" applyFont="1" applyFill="1" applyBorder="1" applyAlignment="1" applyProtection="1">
      <alignment horizontal="center"/>
    </xf>
    <xf numFmtId="0" fontId="1" fillId="0" borderId="29" xfId="0" applyNumberFormat="1" applyFont="1" applyFill="1" applyBorder="1" applyAlignment="1" applyProtection="1"/>
    <xf numFmtId="0" fontId="0" fillId="0" borderId="0" xfId="0" applyNumberFormat="1" applyProtection="1"/>
    <xf numFmtId="164" fontId="6" fillId="0" borderId="6" xfId="0" applyNumberFormat="1" applyFont="1" applyFill="1" applyBorder="1" applyAlignment="1">
      <alignment horizontal="left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164" fontId="2" fillId="2" borderId="25" xfId="0" applyNumberFormat="1" applyFont="1" applyFill="1" applyBorder="1" applyAlignment="1">
      <alignment horizontal="center"/>
    </xf>
    <xf numFmtId="164" fontId="2" fillId="2" borderId="24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_Sheet3" xfId="2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37"/>
  <sheetViews>
    <sheetView showZeros="0" tabSelected="1" view="pageLayout" workbookViewId="0">
      <selection activeCell="D13" sqref="D13"/>
    </sheetView>
  </sheetViews>
  <sheetFormatPr defaultRowHeight="12.75" x14ac:dyDescent="0.2"/>
  <cols>
    <col min="1" max="1" width="22.140625" customWidth="1"/>
    <col min="2" max="2" width="5.85546875" style="91" customWidth="1"/>
    <col min="3" max="4" width="5.85546875" customWidth="1"/>
    <col min="5" max="5" width="5.85546875" style="91" customWidth="1"/>
    <col min="6" max="7" width="5.85546875" customWidth="1"/>
    <col min="8" max="8" width="5.85546875" style="78" customWidth="1"/>
    <col min="9" max="10" width="5.85546875" customWidth="1"/>
    <col min="11" max="11" width="5.85546875" style="78" customWidth="1"/>
    <col min="12" max="13" width="5.85546875" customWidth="1"/>
    <col min="14" max="14" width="5.85546875" style="78" customWidth="1"/>
    <col min="15" max="16" width="5.85546875" customWidth="1"/>
    <col min="17" max="17" width="5.85546875" style="78" customWidth="1"/>
    <col min="18" max="19" width="5.85546875" customWidth="1"/>
    <col min="20" max="20" width="6.5703125" style="91" customWidth="1"/>
  </cols>
  <sheetData>
    <row r="1" spans="1:20" x14ac:dyDescent="0.2">
      <c r="A1" s="122" t="s">
        <v>0</v>
      </c>
      <c r="B1" s="151" t="s">
        <v>9</v>
      </c>
      <c r="C1" s="152"/>
      <c r="D1" s="153"/>
      <c r="E1" s="151" t="s">
        <v>92</v>
      </c>
      <c r="F1" s="152"/>
      <c r="G1" s="153"/>
      <c r="H1" s="152" t="s">
        <v>93</v>
      </c>
      <c r="I1" s="152"/>
      <c r="J1" s="152"/>
      <c r="K1" s="151" t="s">
        <v>10</v>
      </c>
      <c r="L1" s="152"/>
      <c r="M1" s="153"/>
      <c r="N1" s="154" t="s">
        <v>157</v>
      </c>
      <c r="O1" s="154"/>
      <c r="P1" s="154"/>
      <c r="Q1" s="151" t="s">
        <v>94</v>
      </c>
      <c r="R1" s="152"/>
      <c r="S1" s="153"/>
      <c r="T1" s="123" t="s">
        <v>4</v>
      </c>
    </row>
    <row r="2" spans="1:20" x14ac:dyDescent="0.2">
      <c r="A2" s="124"/>
      <c r="B2" s="89" t="s">
        <v>1</v>
      </c>
      <c r="C2" s="31" t="s">
        <v>2</v>
      </c>
      <c r="D2" s="32" t="s">
        <v>5</v>
      </c>
      <c r="E2" s="89" t="s">
        <v>3</v>
      </c>
      <c r="F2" s="31" t="s">
        <v>2</v>
      </c>
      <c r="G2" s="32" t="s">
        <v>5</v>
      </c>
      <c r="H2" s="74" t="s">
        <v>1</v>
      </c>
      <c r="I2" s="31" t="s">
        <v>2</v>
      </c>
      <c r="J2" s="34" t="s">
        <v>5</v>
      </c>
      <c r="K2" s="82" t="s">
        <v>3</v>
      </c>
      <c r="L2" s="31" t="s">
        <v>2</v>
      </c>
      <c r="M2" s="32" t="s">
        <v>5</v>
      </c>
      <c r="N2" s="74" t="s">
        <v>3</v>
      </c>
      <c r="O2" s="31" t="s">
        <v>2</v>
      </c>
      <c r="P2" s="34" t="s">
        <v>5</v>
      </c>
      <c r="Q2" s="88" t="s">
        <v>3</v>
      </c>
      <c r="R2" s="31" t="s">
        <v>2</v>
      </c>
      <c r="S2" s="34" t="s">
        <v>5</v>
      </c>
      <c r="T2" s="125" t="s">
        <v>5</v>
      </c>
    </row>
    <row r="3" spans="1:20" s="3" customFormat="1" x14ac:dyDescent="0.2">
      <c r="A3" s="142" t="s">
        <v>247</v>
      </c>
      <c r="B3" s="90"/>
      <c r="C3" s="6"/>
      <c r="D3" s="18"/>
      <c r="E3" s="108"/>
      <c r="F3" s="6"/>
      <c r="G3" s="18"/>
      <c r="H3" s="76"/>
      <c r="I3" s="6"/>
      <c r="J3" s="10"/>
      <c r="K3" s="83">
        <v>4.9249999999999998</v>
      </c>
      <c r="L3" s="6">
        <v>4</v>
      </c>
      <c r="M3" s="18">
        <v>1</v>
      </c>
      <c r="N3" s="75">
        <v>12.685</v>
      </c>
      <c r="O3" s="6">
        <v>1</v>
      </c>
      <c r="P3" s="10">
        <v>4</v>
      </c>
      <c r="Q3" s="83"/>
      <c r="R3" s="6"/>
      <c r="S3" s="10"/>
      <c r="T3" s="127">
        <f t="shared" ref="T3:T35" si="0">SUM(D3,G3,J3,M3,P3,S3)</f>
        <v>5</v>
      </c>
    </row>
    <row r="4" spans="1:20" s="3" customFormat="1" x14ac:dyDescent="0.2">
      <c r="A4" s="142" t="s">
        <v>242</v>
      </c>
      <c r="B4" s="90"/>
      <c r="C4" s="6"/>
      <c r="D4" s="18"/>
      <c r="E4" s="92">
        <v>69</v>
      </c>
      <c r="F4" s="6">
        <v>1</v>
      </c>
      <c r="G4" s="18">
        <v>4</v>
      </c>
      <c r="H4" s="76"/>
      <c r="I4" s="6"/>
      <c r="J4" s="10"/>
      <c r="K4" s="83"/>
      <c r="L4" s="6"/>
      <c r="M4" s="18"/>
      <c r="N4" s="75"/>
      <c r="O4" s="6"/>
      <c r="P4" s="10"/>
      <c r="Q4" s="83"/>
      <c r="R4" s="6"/>
      <c r="S4" s="10"/>
      <c r="T4" s="127">
        <f t="shared" si="0"/>
        <v>4</v>
      </c>
    </row>
    <row r="5" spans="1:20" s="3" customFormat="1" x14ac:dyDescent="0.2">
      <c r="A5" s="142" t="s">
        <v>243</v>
      </c>
      <c r="B5" s="90"/>
      <c r="C5" s="6"/>
      <c r="D5" s="18"/>
      <c r="E5" s="109"/>
      <c r="F5" s="6"/>
      <c r="G5" s="18"/>
      <c r="H5" s="76"/>
      <c r="I5" s="6"/>
      <c r="J5" s="10"/>
      <c r="K5" s="83">
        <v>3.0049999999999999</v>
      </c>
      <c r="L5" s="6">
        <v>1</v>
      </c>
      <c r="M5" s="18">
        <v>4</v>
      </c>
      <c r="N5" s="75" t="s">
        <v>269</v>
      </c>
      <c r="O5" s="6"/>
      <c r="P5" s="10"/>
      <c r="Q5" s="83"/>
      <c r="R5" s="6"/>
      <c r="S5" s="10"/>
      <c r="T5" s="127">
        <f t="shared" si="0"/>
        <v>4</v>
      </c>
    </row>
    <row r="6" spans="1:20" s="3" customFormat="1" x14ac:dyDescent="0.2">
      <c r="A6" s="142" t="s">
        <v>246</v>
      </c>
      <c r="B6" s="90">
        <v>58</v>
      </c>
      <c r="C6" s="6">
        <v>1</v>
      </c>
      <c r="D6" s="18">
        <v>4</v>
      </c>
      <c r="E6" s="92"/>
      <c r="F6" s="12"/>
      <c r="G6" s="18"/>
      <c r="H6" s="76"/>
      <c r="I6" s="6"/>
      <c r="J6" s="10"/>
      <c r="K6" s="83">
        <v>8.3000000000000007</v>
      </c>
      <c r="L6" s="6"/>
      <c r="M6" s="18"/>
      <c r="N6" s="75"/>
      <c r="O6" s="6"/>
      <c r="P6" s="10"/>
      <c r="Q6" s="83"/>
      <c r="R6" s="6"/>
      <c r="S6" s="10"/>
      <c r="T6" s="127">
        <f t="shared" si="0"/>
        <v>4</v>
      </c>
    </row>
    <row r="7" spans="1:20" s="3" customFormat="1" x14ac:dyDescent="0.2">
      <c r="A7" s="142" t="s">
        <v>241</v>
      </c>
      <c r="B7" s="90"/>
      <c r="C7" s="6"/>
      <c r="D7" s="18"/>
      <c r="E7" s="92"/>
      <c r="F7" s="12"/>
      <c r="G7" s="18"/>
      <c r="H7" s="76"/>
      <c r="I7" s="6"/>
      <c r="J7" s="10"/>
      <c r="K7" s="83">
        <v>3.22</v>
      </c>
      <c r="L7" s="6">
        <v>2</v>
      </c>
      <c r="M7" s="18">
        <v>3</v>
      </c>
      <c r="N7" s="75"/>
      <c r="O7" s="6"/>
      <c r="P7" s="10"/>
      <c r="Q7" s="83"/>
      <c r="R7" s="6"/>
      <c r="S7" s="10"/>
      <c r="T7" s="127">
        <f t="shared" si="0"/>
        <v>3</v>
      </c>
    </row>
    <row r="8" spans="1:20" s="3" customFormat="1" x14ac:dyDescent="0.2">
      <c r="A8" s="142" t="s">
        <v>245</v>
      </c>
      <c r="B8" s="90"/>
      <c r="C8" s="6"/>
      <c r="D8" s="18"/>
      <c r="E8" s="92"/>
      <c r="F8" s="6"/>
      <c r="G8" s="18"/>
      <c r="H8" s="76"/>
      <c r="I8" s="6"/>
      <c r="J8" s="10"/>
      <c r="K8" s="83">
        <v>3.9</v>
      </c>
      <c r="L8" s="6">
        <v>3</v>
      </c>
      <c r="M8" s="18">
        <v>2</v>
      </c>
      <c r="N8" s="75" t="s">
        <v>269</v>
      </c>
      <c r="O8" s="6"/>
      <c r="P8" s="10"/>
      <c r="Q8" s="83"/>
      <c r="R8" s="6"/>
      <c r="S8" s="10"/>
      <c r="T8" s="127">
        <f t="shared" si="0"/>
        <v>2</v>
      </c>
    </row>
    <row r="9" spans="1:20" s="3" customFormat="1" x14ac:dyDescent="0.2">
      <c r="A9" s="142" t="s">
        <v>239</v>
      </c>
      <c r="B9" s="90" t="s">
        <v>280</v>
      </c>
      <c r="C9" s="6"/>
      <c r="D9" s="18"/>
      <c r="E9" s="92"/>
      <c r="F9" s="6"/>
      <c r="G9" s="18"/>
      <c r="H9" s="76"/>
      <c r="I9" s="6"/>
      <c r="J9" s="10"/>
      <c r="K9" s="83">
        <v>5.125</v>
      </c>
      <c r="L9" s="6"/>
      <c r="M9" s="18"/>
      <c r="N9" s="75"/>
      <c r="O9" s="6"/>
      <c r="P9" s="10"/>
      <c r="Q9" s="83"/>
      <c r="R9" s="6"/>
      <c r="S9" s="10"/>
      <c r="T9" s="127">
        <f t="shared" si="0"/>
        <v>0</v>
      </c>
    </row>
    <row r="10" spans="1:20" s="3" customFormat="1" x14ac:dyDescent="0.2">
      <c r="A10" s="142" t="s">
        <v>156</v>
      </c>
      <c r="B10" s="90" t="s">
        <v>280</v>
      </c>
      <c r="C10" s="6"/>
      <c r="D10" s="18"/>
      <c r="E10" s="92"/>
      <c r="F10" s="6"/>
      <c r="G10" s="18"/>
      <c r="H10" s="76"/>
      <c r="I10" s="6"/>
      <c r="J10" s="10"/>
      <c r="K10" s="83">
        <v>17.78</v>
      </c>
      <c r="L10" s="6"/>
      <c r="M10" s="18"/>
      <c r="N10" s="75"/>
      <c r="O10" s="6"/>
      <c r="P10" s="10"/>
      <c r="Q10" s="83"/>
      <c r="R10" s="6"/>
      <c r="S10" s="10"/>
      <c r="T10" s="127">
        <f t="shared" si="0"/>
        <v>0</v>
      </c>
    </row>
    <row r="11" spans="1:20" s="3" customFormat="1" x14ac:dyDescent="0.2">
      <c r="A11" s="142" t="s">
        <v>240</v>
      </c>
      <c r="B11" s="90" t="s">
        <v>280</v>
      </c>
      <c r="C11" s="6"/>
      <c r="D11" s="18"/>
      <c r="E11" s="92"/>
      <c r="F11" s="6"/>
      <c r="G11" s="18"/>
      <c r="H11" s="76"/>
      <c r="I11" s="6"/>
      <c r="J11" s="10"/>
      <c r="K11" s="83"/>
      <c r="L11" s="6"/>
      <c r="M11" s="18"/>
      <c r="N11" s="75"/>
      <c r="O11" s="6"/>
      <c r="P11" s="10"/>
      <c r="Q11" s="83"/>
      <c r="R11" s="6"/>
      <c r="S11" s="10"/>
      <c r="T11" s="127">
        <f t="shared" si="0"/>
        <v>0</v>
      </c>
    </row>
    <row r="12" spans="1:20" s="3" customFormat="1" x14ac:dyDescent="0.2">
      <c r="A12" s="142" t="s">
        <v>285</v>
      </c>
      <c r="B12" s="90"/>
      <c r="C12" s="6"/>
      <c r="D12" s="18"/>
      <c r="E12" s="92"/>
      <c r="F12" s="6"/>
      <c r="G12" s="18"/>
      <c r="H12" s="76"/>
      <c r="I12" s="6"/>
      <c r="J12" s="10"/>
      <c r="K12" s="83"/>
      <c r="L12" s="6"/>
      <c r="M12" s="18"/>
      <c r="N12" s="75" t="s">
        <v>269</v>
      </c>
      <c r="O12" s="6"/>
      <c r="P12" s="10"/>
      <c r="Q12" s="83"/>
      <c r="R12" s="6"/>
      <c r="S12" s="10"/>
      <c r="T12" s="127">
        <f t="shared" si="0"/>
        <v>0</v>
      </c>
    </row>
    <row r="13" spans="1:20" s="3" customFormat="1" x14ac:dyDescent="0.2">
      <c r="A13" s="142" t="s">
        <v>244</v>
      </c>
      <c r="B13" s="90"/>
      <c r="C13" s="6"/>
      <c r="D13" s="18"/>
      <c r="E13" s="92"/>
      <c r="F13" s="6"/>
      <c r="G13" s="18"/>
      <c r="H13" s="76"/>
      <c r="I13" s="6"/>
      <c r="J13" s="10"/>
      <c r="K13" s="83">
        <v>24.34</v>
      </c>
      <c r="L13" s="6"/>
      <c r="M13" s="18"/>
      <c r="N13" s="75"/>
      <c r="O13" s="6"/>
      <c r="P13" s="10"/>
      <c r="Q13" s="83"/>
      <c r="R13" s="6"/>
      <c r="S13" s="10"/>
      <c r="T13" s="127">
        <f t="shared" si="0"/>
        <v>0</v>
      </c>
    </row>
    <row r="14" spans="1:20" s="3" customFormat="1" x14ac:dyDescent="0.2">
      <c r="A14" s="142" t="s">
        <v>262</v>
      </c>
      <c r="B14" s="90"/>
      <c r="C14" s="6"/>
      <c r="D14" s="18"/>
      <c r="E14" s="92"/>
      <c r="F14" s="6"/>
      <c r="G14" s="18"/>
      <c r="H14" s="76"/>
      <c r="I14" s="6"/>
      <c r="J14" s="10"/>
      <c r="K14" s="83">
        <v>40.159999999999997</v>
      </c>
      <c r="L14" s="6"/>
      <c r="M14" s="18"/>
      <c r="N14" s="75"/>
      <c r="O14" s="6"/>
      <c r="P14" s="10"/>
      <c r="Q14" s="83"/>
      <c r="R14" s="6"/>
      <c r="S14" s="10"/>
      <c r="T14" s="127">
        <f t="shared" si="0"/>
        <v>0</v>
      </c>
    </row>
    <row r="15" spans="1:20" s="3" customFormat="1" x14ac:dyDescent="0.2">
      <c r="A15" s="126"/>
      <c r="B15" s="90"/>
      <c r="C15" s="6"/>
      <c r="D15" s="18"/>
      <c r="E15" s="92"/>
      <c r="F15" s="6"/>
      <c r="G15" s="18"/>
      <c r="H15" s="76"/>
      <c r="I15" s="6"/>
      <c r="J15" s="10"/>
      <c r="K15" s="83"/>
      <c r="L15" s="6"/>
      <c r="M15" s="18"/>
      <c r="N15" s="75"/>
      <c r="O15" s="6"/>
      <c r="P15" s="10"/>
      <c r="Q15" s="83"/>
      <c r="R15" s="6"/>
      <c r="S15" s="10"/>
      <c r="T15" s="127">
        <f t="shared" si="0"/>
        <v>0</v>
      </c>
    </row>
    <row r="16" spans="1:20" s="3" customFormat="1" x14ac:dyDescent="0.2">
      <c r="A16" s="126"/>
      <c r="B16" s="90"/>
      <c r="C16" s="6"/>
      <c r="D16" s="18"/>
      <c r="E16" s="92"/>
      <c r="F16" s="6"/>
      <c r="G16" s="18"/>
      <c r="H16" s="76"/>
      <c r="I16" s="6"/>
      <c r="J16" s="10"/>
      <c r="K16" s="83"/>
      <c r="L16" s="6"/>
      <c r="M16" s="18"/>
      <c r="N16" s="75"/>
      <c r="O16" s="6"/>
      <c r="P16" s="10"/>
      <c r="Q16" s="83"/>
      <c r="R16" s="6"/>
      <c r="S16" s="10"/>
      <c r="T16" s="127">
        <f t="shared" si="0"/>
        <v>0</v>
      </c>
    </row>
    <row r="17" spans="1:20" s="3" customFormat="1" x14ac:dyDescent="0.2">
      <c r="A17" s="126"/>
      <c r="B17" s="90"/>
      <c r="C17" s="6"/>
      <c r="D17" s="18"/>
      <c r="E17" s="92"/>
      <c r="F17" s="6"/>
      <c r="G17" s="18"/>
      <c r="H17" s="76"/>
      <c r="I17" s="6"/>
      <c r="J17" s="10"/>
      <c r="K17" s="83"/>
      <c r="L17" s="6"/>
      <c r="M17" s="18"/>
      <c r="N17" s="75"/>
      <c r="O17" s="6"/>
      <c r="P17" s="10"/>
      <c r="Q17" s="83"/>
      <c r="R17" s="6"/>
      <c r="S17" s="10"/>
      <c r="T17" s="127">
        <f t="shared" si="0"/>
        <v>0</v>
      </c>
    </row>
    <row r="18" spans="1:20" s="3" customFormat="1" x14ac:dyDescent="0.2">
      <c r="A18" s="126"/>
      <c r="B18" s="90"/>
      <c r="C18" s="6"/>
      <c r="D18" s="18"/>
      <c r="E18" s="92"/>
      <c r="F18" s="6"/>
      <c r="G18" s="18"/>
      <c r="H18" s="76"/>
      <c r="I18" s="6"/>
      <c r="J18" s="10"/>
      <c r="K18" s="83"/>
      <c r="L18" s="6"/>
      <c r="M18" s="18"/>
      <c r="N18" s="75"/>
      <c r="O18" s="6"/>
      <c r="P18" s="10"/>
      <c r="Q18" s="83"/>
      <c r="R18" s="6"/>
      <c r="S18" s="10"/>
      <c r="T18" s="127">
        <f t="shared" si="0"/>
        <v>0</v>
      </c>
    </row>
    <row r="19" spans="1:20" s="3" customFormat="1" x14ac:dyDescent="0.2">
      <c r="A19" s="126"/>
      <c r="B19" s="90"/>
      <c r="C19" s="6"/>
      <c r="D19" s="18"/>
      <c r="E19" s="92"/>
      <c r="F19" s="6"/>
      <c r="G19" s="18"/>
      <c r="H19" s="76"/>
      <c r="I19" s="6"/>
      <c r="J19" s="10"/>
      <c r="K19" s="83"/>
      <c r="L19" s="6"/>
      <c r="M19" s="18"/>
      <c r="N19" s="75"/>
      <c r="O19" s="6"/>
      <c r="P19" s="10"/>
      <c r="Q19" s="83"/>
      <c r="R19" s="6"/>
      <c r="S19" s="10"/>
      <c r="T19" s="127">
        <f t="shared" si="0"/>
        <v>0</v>
      </c>
    </row>
    <row r="20" spans="1:20" s="3" customFormat="1" x14ac:dyDescent="0.2">
      <c r="A20" s="126"/>
      <c r="B20" s="90"/>
      <c r="C20" s="6"/>
      <c r="D20" s="18"/>
      <c r="E20" s="92"/>
      <c r="F20" s="6"/>
      <c r="G20" s="18"/>
      <c r="H20" s="76"/>
      <c r="I20" s="6"/>
      <c r="J20" s="10"/>
      <c r="K20" s="83"/>
      <c r="L20" s="6"/>
      <c r="M20" s="18"/>
      <c r="N20" s="75"/>
      <c r="O20" s="6"/>
      <c r="P20" s="10"/>
      <c r="Q20" s="83"/>
      <c r="R20" s="6"/>
      <c r="S20" s="10"/>
      <c r="T20" s="127">
        <f t="shared" si="0"/>
        <v>0</v>
      </c>
    </row>
    <row r="21" spans="1:20" s="3" customFormat="1" x14ac:dyDescent="0.2">
      <c r="A21" s="126"/>
      <c r="B21" s="90"/>
      <c r="C21" s="6"/>
      <c r="D21" s="18"/>
      <c r="E21" s="92"/>
      <c r="F21" s="6"/>
      <c r="G21" s="18"/>
      <c r="H21" s="76"/>
      <c r="I21" s="6"/>
      <c r="J21" s="10"/>
      <c r="K21" s="83"/>
      <c r="L21" s="6"/>
      <c r="M21" s="18"/>
      <c r="N21" s="75"/>
      <c r="O21" s="6"/>
      <c r="P21" s="10"/>
      <c r="Q21" s="83"/>
      <c r="R21" s="6"/>
      <c r="S21" s="10"/>
      <c r="T21" s="127">
        <f t="shared" si="0"/>
        <v>0</v>
      </c>
    </row>
    <row r="22" spans="1:20" s="3" customFormat="1" x14ac:dyDescent="0.2">
      <c r="A22" s="126"/>
      <c r="B22" s="90"/>
      <c r="C22" s="6"/>
      <c r="D22" s="18"/>
      <c r="E22" s="92"/>
      <c r="F22" s="6"/>
      <c r="G22" s="18"/>
      <c r="H22" s="76"/>
      <c r="I22" s="6"/>
      <c r="J22" s="10"/>
      <c r="K22" s="83"/>
      <c r="L22" s="6"/>
      <c r="M22" s="18"/>
      <c r="N22" s="75"/>
      <c r="O22" s="6"/>
      <c r="P22" s="10"/>
      <c r="Q22" s="83"/>
      <c r="R22" s="6"/>
      <c r="S22" s="10"/>
      <c r="T22" s="127">
        <f t="shared" si="0"/>
        <v>0</v>
      </c>
    </row>
    <row r="23" spans="1:20" s="3" customFormat="1" x14ac:dyDescent="0.2">
      <c r="A23" s="126"/>
      <c r="B23" s="90"/>
      <c r="C23" s="6"/>
      <c r="D23" s="18"/>
      <c r="E23" s="92"/>
      <c r="F23" s="6"/>
      <c r="G23" s="18"/>
      <c r="H23" s="76"/>
      <c r="I23" s="6"/>
      <c r="J23" s="10"/>
      <c r="K23" s="83"/>
      <c r="L23" s="6"/>
      <c r="M23" s="18"/>
      <c r="N23" s="75"/>
      <c r="O23" s="6"/>
      <c r="P23" s="10"/>
      <c r="Q23" s="83"/>
      <c r="R23" s="6"/>
      <c r="S23" s="10"/>
      <c r="T23" s="127">
        <f t="shared" si="0"/>
        <v>0</v>
      </c>
    </row>
    <row r="24" spans="1:20" s="3" customFormat="1" x14ac:dyDescent="0.2">
      <c r="A24" s="126"/>
      <c r="B24" s="90"/>
      <c r="C24" s="6"/>
      <c r="D24" s="18"/>
      <c r="E24" s="92"/>
      <c r="F24" s="6"/>
      <c r="G24" s="18"/>
      <c r="H24" s="76"/>
      <c r="I24" s="6"/>
      <c r="J24" s="10"/>
      <c r="K24" s="83"/>
      <c r="L24" s="6"/>
      <c r="M24" s="18"/>
      <c r="N24" s="75"/>
      <c r="O24" s="6"/>
      <c r="P24" s="10"/>
      <c r="Q24" s="83"/>
      <c r="R24" s="6"/>
      <c r="S24" s="10"/>
      <c r="T24" s="127">
        <f t="shared" si="0"/>
        <v>0</v>
      </c>
    </row>
    <row r="25" spans="1:20" s="3" customFormat="1" x14ac:dyDescent="0.2">
      <c r="A25" s="126"/>
      <c r="B25" s="90"/>
      <c r="C25" s="6"/>
      <c r="D25" s="18"/>
      <c r="E25" s="92"/>
      <c r="F25" s="6"/>
      <c r="G25" s="18"/>
      <c r="H25" s="76"/>
      <c r="I25" s="6"/>
      <c r="J25" s="10"/>
      <c r="K25" s="83"/>
      <c r="L25" s="6"/>
      <c r="M25" s="18"/>
      <c r="N25" s="75"/>
      <c r="O25" s="6"/>
      <c r="P25" s="10"/>
      <c r="Q25" s="83"/>
      <c r="R25" s="6"/>
      <c r="S25" s="10"/>
      <c r="T25" s="127">
        <f t="shared" si="0"/>
        <v>0</v>
      </c>
    </row>
    <row r="26" spans="1:20" s="3" customFormat="1" x14ac:dyDescent="0.2">
      <c r="A26" s="126"/>
      <c r="B26" s="90"/>
      <c r="C26" s="6"/>
      <c r="D26" s="18"/>
      <c r="E26" s="92"/>
      <c r="F26" s="6"/>
      <c r="G26" s="18"/>
      <c r="H26" s="76"/>
      <c r="I26" s="6"/>
      <c r="J26" s="10"/>
      <c r="K26" s="83"/>
      <c r="L26" s="6"/>
      <c r="M26" s="18"/>
      <c r="N26" s="75"/>
      <c r="O26" s="6"/>
      <c r="P26" s="10"/>
      <c r="Q26" s="83"/>
      <c r="R26" s="6"/>
      <c r="S26" s="10"/>
      <c r="T26" s="127">
        <f t="shared" si="0"/>
        <v>0</v>
      </c>
    </row>
    <row r="27" spans="1:20" s="3" customFormat="1" x14ac:dyDescent="0.2">
      <c r="A27" s="126"/>
      <c r="B27" s="90"/>
      <c r="C27" s="6"/>
      <c r="D27" s="18"/>
      <c r="E27" s="92"/>
      <c r="F27" s="6"/>
      <c r="G27" s="18"/>
      <c r="H27" s="76"/>
      <c r="I27" s="6"/>
      <c r="J27" s="10"/>
      <c r="K27" s="83"/>
      <c r="L27" s="6"/>
      <c r="M27" s="18"/>
      <c r="N27" s="75"/>
      <c r="O27" s="6"/>
      <c r="P27" s="10"/>
      <c r="Q27" s="83"/>
      <c r="R27" s="6"/>
      <c r="S27" s="10"/>
      <c r="T27" s="127">
        <f t="shared" si="0"/>
        <v>0</v>
      </c>
    </row>
    <row r="28" spans="1:20" s="3" customFormat="1" x14ac:dyDescent="0.2">
      <c r="A28" s="126"/>
      <c r="B28" s="90"/>
      <c r="C28" s="6"/>
      <c r="D28" s="18"/>
      <c r="E28" s="92"/>
      <c r="F28" s="6"/>
      <c r="G28" s="18"/>
      <c r="H28" s="76"/>
      <c r="I28" s="6"/>
      <c r="J28" s="10"/>
      <c r="K28" s="83"/>
      <c r="L28" s="6"/>
      <c r="M28" s="18"/>
      <c r="N28" s="75"/>
      <c r="O28" s="6"/>
      <c r="P28" s="10"/>
      <c r="Q28" s="83"/>
      <c r="R28" s="6"/>
      <c r="S28" s="10"/>
      <c r="T28" s="127">
        <f t="shared" si="0"/>
        <v>0</v>
      </c>
    </row>
    <row r="29" spans="1:20" s="3" customFormat="1" x14ac:dyDescent="0.2">
      <c r="A29" s="126"/>
      <c r="B29" s="90"/>
      <c r="C29" s="6"/>
      <c r="D29" s="18"/>
      <c r="E29" s="92"/>
      <c r="F29" s="6"/>
      <c r="G29" s="18"/>
      <c r="H29" s="76"/>
      <c r="I29" s="6"/>
      <c r="J29" s="10"/>
      <c r="K29" s="83"/>
      <c r="L29" s="6"/>
      <c r="M29" s="18"/>
      <c r="N29" s="75"/>
      <c r="O29" s="6"/>
      <c r="P29" s="10"/>
      <c r="Q29" s="83"/>
      <c r="R29" s="6"/>
      <c r="S29" s="10"/>
      <c r="T29" s="127">
        <f t="shared" si="0"/>
        <v>0</v>
      </c>
    </row>
    <row r="30" spans="1:20" s="3" customFormat="1" x14ac:dyDescent="0.2">
      <c r="A30" s="126"/>
      <c r="B30" s="90"/>
      <c r="C30" s="6"/>
      <c r="D30" s="18"/>
      <c r="E30" s="92"/>
      <c r="F30" s="6"/>
      <c r="G30" s="18"/>
      <c r="H30" s="76"/>
      <c r="I30" s="6"/>
      <c r="J30" s="10"/>
      <c r="K30" s="83"/>
      <c r="L30" s="6"/>
      <c r="M30" s="18"/>
      <c r="N30" s="75"/>
      <c r="O30" s="6"/>
      <c r="P30" s="10"/>
      <c r="Q30" s="83"/>
      <c r="R30" s="6"/>
      <c r="S30" s="10"/>
      <c r="T30" s="127">
        <f t="shared" si="0"/>
        <v>0</v>
      </c>
    </row>
    <row r="31" spans="1:20" s="3" customFormat="1" x14ac:dyDescent="0.2">
      <c r="A31" s="126"/>
      <c r="B31" s="90"/>
      <c r="C31" s="6"/>
      <c r="D31" s="18"/>
      <c r="E31" s="92"/>
      <c r="F31" s="6"/>
      <c r="G31" s="18"/>
      <c r="H31" s="76"/>
      <c r="I31" s="6"/>
      <c r="J31" s="10"/>
      <c r="K31" s="83"/>
      <c r="L31" s="6"/>
      <c r="M31" s="18"/>
      <c r="N31" s="75"/>
      <c r="O31" s="6"/>
      <c r="P31" s="10"/>
      <c r="Q31" s="83"/>
      <c r="R31" s="6"/>
      <c r="S31" s="10"/>
      <c r="T31" s="127">
        <f t="shared" si="0"/>
        <v>0</v>
      </c>
    </row>
    <row r="32" spans="1:20" s="3" customFormat="1" x14ac:dyDescent="0.2">
      <c r="A32" s="126"/>
      <c r="B32" s="90"/>
      <c r="C32" s="6"/>
      <c r="D32" s="18"/>
      <c r="E32" s="92"/>
      <c r="F32" s="6"/>
      <c r="G32" s="18"/>
      <c r="H32" s="76"/>
      <c r="I32" s="6"/>
      <c r="J32" s="10"/>
      <c r="K32" s="83"/>
      <c r="L32" s="6"/>
      <c r="M32" s="18"/>
      <c r="N32" s="75"/>
      <c r="O32" s="6"/>
      <c r="P32" s="10"/>
      <c r="Q32" s="83"/>
      <c r="R32" s="6"/>
      <c r="S32" s="10"/>
      <c r="T32" s="127">
        <f t="shared" si="0"/>
        <v>0</v>
      </c>
    </row>
    <row r="33" spans="1:20" s="3" customFormat="1" x14ac:dyDescent="0.2">
      <c r="A33" s="126"/>
      <c r="B33" s="90"/>
      <c r="C33" s="6"/>
      <c r="D33" s="18"/>
      <c r="E33" s="92"/>
      <c r="F33" s="6"/>
      <c r="G33" s="18"/>
      <c r="H33" s="76"/>
      <c r="I33" s="6"/>
      <c r="J33" s="10"/>
      <c r="K33" s="83"/>
      <c r="L33" s="6"/>
      <c r="M33" s="18"/>
      <c r="N33" s="75"/>
      <c r="O33" s="6"/>
      <c r="P33" s="10"/>
      <c r="Q33" s="83"/>
      <c r="R33" s="6"/>
      <c r="S33" s="10"/>
      <c r="T33" s="127">
        <f t="shared" si="0"/>
        <v>0</v>
      </c>
    </row>
    <row r="34" spans="1:20" s="3" customFormat="1" x14ac:dyDescent="0.2">
      <c r="A34" s="126"/>
      <c r="B34" s="90"/>
      <c r="C34" s="6"/>
      <c r="D34" s="18"/>
      <c r="E34" s="92"/>
      <c r="F34" s="6"/>
      <c r="G34" s="18"/>
      <c r="H34" s="76"/>
      <c r="I34" s="6"/>
      <c r="J34" s="10"/>
      <c r="K34" s="83"/>
      <c r="L34" s="6"/>
      <c r="M34" s="18"/>
      <c r="N34" s="75"/>
      <c r="O34" s="6"/>
      <c r="P34" s="10"/>
      <c r="Q34" s="83"/>
      <c r="R34" s="6"/>
      <c r="S34" s="10"/>
      <c r="T34" s="127">
        <f t="shared" si="0"/>
        <v>0</v>
      </c>
    </row>
    <row r="35" spans="1:20" s="3" customFormat="1" x14ac:dyDescent="0.2">
      <c r="A35" s="126"/>
      <c r="B35" s="90"/>
      <c r="C35" s="6"/>
      <c r="D35" s="18"/>
      <c r="E35" s="92"/>
      <c r="F35" s="6"/>
      <c r="G35" s="18"/>
      <c r="H35" s="76"/>
      <c r="I35" s="6"/>
      <c r="J35" s="10"/>
      <c r="K35" s="83"/>
      <c r="L35" s="6"/>
      <c r="M35" s="18"/>
      <c r="N35" s="75"/>
      <c r="O35" s="6"/>
      <c r="P35" s="10"/>
      <c r="Q35" s="83"/>
      <c r="R35" s="6"/>
      <c r="S35" s="10"/>
      <c r="T35" s="127">
        <f t="shared" si="0"/>
        <v>0</v>
      </c>
    </row>
    <row r="36" spans="1:20" s="3" customFormat="1" x14ac:dyDescent="0.2">
      <c r="A36" s="128"/>
      <c r="B36" s="117"/>
      <c r="C36" s="112"/>
      <c r="D36" s="113"/>
      <c r="E36" s="119"/>
      <c r="F36" s="112"/>
      <c r="G36" s="113"/>
      <c r="H36" s="118"/>
      <c r="I36" s="112"/>
      <c r="J36" s="110"/>
      <c r="K36" s="115"/>
      <c r="L36" s="112"/>
      <c r="M36" s="113"/>
      <c r="N36" s="114"/>
      <c r="O36" s="112"/>
      <c r="P36" s="110"/>
      <c r="Q36" s="115"/>
      <c r="R36" s="112"/>
      <c r="S36" s="10"/>
      <c r="T36" s="127">
        <f>D36+G36+J36+M36+P36+S36</f>
        <v>0</v>
      </c>
    </row>
    <row r="37" spans="1:20" s="3" customFormat="1" ht="13.5" thickBot="1" x14ac:dyDescent="0.25">
      <c r="A37" s="129"/>
      <c r="B37" s="130"/>
      <c r="C37" s="131"/>
      <c r="D37" s="132"/>
      <c r="E37" s="133"/>
      <c r="F37" s="131"/>
      <c r="G37" s="132"/>
      <c r="H37" s="134"/>
      <c r="I37" s="131"/>
      <c r="J37" s="135"/>
      <c r="K37" s="136"/>
      <c r="L37" s="131"/>
      <c r="M37" s="132"/>
      <c r="N37" s="137"/>
      <c r="O37" s="131"/>
      <c r="P37" s="135"/>
      <c r="Q37" s="136"/>
      <c r="R37" s="131"/>
      <c r="S37" s="135"/>
      <c r="T37" s="138">
        <f>SUM(D37,G37,J37,M37,P37,S37)</f>
        <v>0</v>
      </c>
    </row>
  </sheetData>
  <autoFilter ref="A2:T2">
    <sortState ref="A3:T37">
      <sortCondition descending="1" ref="T2"/>
    </sortState>
  </autoFilter>
  <mergeCells count="6">
    <mergeCell ref="Q1:S1"/>
    <mergeCell ref="B1:D1"/>
    <mergeCell ref="E1:G1"/>
    <mergeCell ref="H1:J1"/>
    <mergeCell ref="K1:M1"/>
    <mergeCell ref="N1:P1"/>
  </mergeCells>
  <pageMargins left="0.25" right="0" top="1" bottom="1" header="0.05" footer="0.05"/>
  <pageSetup orientation="landscape" horizontalDpi="4294967293" verticalDpi="0" r:id="rId1"/>
  <headerFooter>
    <oddHeader>&amp;L&amp;"Bodoni MT,Bold"&amp;14Tonasket Junior Rodeo&amp;C&amp;"Arial,Bold"&amp;14&amp;K0070C0Senior Boys&amp;R&amp;"Bodoni MT,Bold"&amp;14 2018</oddHeader>
    <oddFooter>&amp;CTonasket Junior Rodeo April 14-15, 2018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79"/>
  <sheetViews>
    <sheetView showZeros="0" view="pageLayout" workbookViewId="0">
      <selection activeCell="A11" sqref="A11"/>
    </sheetView>
  </sheetViews>
  <sheetFormatPr defaultRowHeight="12.75" x14ac:dyDescent="0.2"/>
  <cols>
    <col min="1" max="1" width="39.28515625" customWidth="1"/>
    <col min="2" max="2" width="6.28515625" style="78" customWidth="1"/>
    <col min="3" max="3" width="4.7109375" customWidth="1"/>
    <col min="4" max="4" width="5.42578125" customWidth="1"/>
    <col min="5" max="5" width="4.7109375" customWidth="1"/>
    <col min="6" max="6" width="4.85546875" customWidth="1"/>
    <col min="7" max="7" width="5.85546875" customWidth="1"/>
    <col min="8" max="8" width="5.140625" style="78" customWidth="1"/>
  </cols>
  <sheetData>
    <row r="1" spans="1:8" x14ac:dyDescent="0.2">
      <c r="A1" s="8" t="s">
        <v>0</v>
      </c>
      <c r="B1" s="157" t="s">
        <v>11</v>
      </c>
      <c r="C1" s="158"/>
      <c r="D1" s="159"/>
      <c r="E1" s="157"/>
      <c r="F1" s="158"/>
      <c r="G1" s="159"/>
      <c r="H1" s="85" t="s">
        <v>4</v>
      </c>
    </row>
    <row r="2" spans="1:8" x14ac:dyDescent="0.2">
      <c r="A2" s="8"/>
      <c r="B2" s="82" t="s">
        <v>1</v>
      </c>
      <c r="C2" s="31" t="s">
        <v>2</v>
      </c>
      <c r="D2" s="32" t="s">
        <v>5</v>
      </c>
      <c r="E2" s="30" t="s">
        <v>3</v>
      </c>
      <c r="F2" s="31" t="s">
        <v>2</v>
      </c>
      <c r="G2" s="32" t="s">
        <v>5</v>
      </c>
      <c r="H2" s="86" t="s">
        <v>5</v>
      </c>
    </row>
    <row r="3" spans="1:8" s="3" customFormat="1" x14ac:dyDescent="0.2">
      <c r="A3" s="10" t="s">
        <v>256</v>
      </c>
      <c r="B3" s="84" t="s">
        <v>269</v>
      </c>
      <c r="C3" s="6"/>
      <c r="D3" s="18">
        <f t="shared" ref="D3:D38" si="0">IF(C3=1,"11",IF(C3=2,"9", IF(C3=3,"7",IF(C3=4,"5",IF(C3=5,"3",)))))</f>
        <v>0</v>
      </c>
      <c r="E3" s="40"/>
      <c r="F3" s="6"/>
      <c r="G3" s="18">
        <f t="shared" ref="G3:G38" si="1">IF(F3=1,"11",IF(F3=2,"9", IF(F3=3,"7",IF(F3=4,"5",IF(F3=5,"3",)))))</f>
        <v>0</v>
      </c>
      <c r="H3" s="87">
        <f>D3</f>
        <v>0</v>
      </c>
    </row>
    <row r="4" spans="1:8" s="3" customFormat="1" x14ac:dyDescent="0.2">
      <c r="A4" s="10" t="s">
        <v>263</v>
      </c>
      <c r="B4" s="84">
        <v>29.004999999999999</v>
      </c>
      <c r="C4" s="6"/>
      <c r="D4" s="18">
        <f t="shared" si="0"/>
        <v>0</v>
      </c>
      <c r="E4" s="40"/>
      <c r="F4" s="6"/>
      <c r="G4" s="18">
        <f t="shared" si="1"/>
        <v>0</v>
      </c>
      <c r="H4" s="87">
        <f t="shared" ref="H4:H11" si="2">D4</f>
        <v>0</v>
      </c>
    </row>
    <row r="5" spans="1:8" s="3" customFormat="1" x14ac:dyDescent="0.2">
      <c r="A5" s="10" t="s">
        <v>264</v>
      </c>
      <c r="B5" s="84">
        <v>17.91</v>
      </c>
      <c r="C5" s="6"/>
      <c r="D5" s="18">
        <f t="shared" si="0"/>
        <v>0</v>
      </c>
      <c r="E5" s="40"/>
      <c r="F5" s="6"/>
      <c r="G5" s="18">
        <f t="shared" si="1"/>
        <v>0</v>
      </c>
      <c r="H5" s="87">
        <f t="shared" si="2"/>
        <v>0</v>
      </c>
    </row>
    <row r="6" spans="1:8" s="3" customFormat="1" x14ac:dyDescent="0.2">
      <c r="A6" s="99" t="s">
        <v>265</v>
      </c>
      <c r="B6" s="84" t="s">
        <v>269</v>
      </c>
      <c r="C6" s="6"/>
      <c r="D6" s="18">
        <f t="shared" si="0"/>
        <v>0</v>
      </c>
      <c r="E6" s="40"/>
      <c r="F6" s="6"/>
      <c r="G6" s="18">
        <f t="shared" si="1"/>
        <v>0</v>
      </c>
      <c r="H6" s="87">
        <f t="shared" si="2"/>
        <v>0</v>
      </c>
    </row>
    <row r="7" spans="1:8" s="3" customFormat="1" x14ac:dyDescent="0.2">
      <c r="A7" s="10" t="s">
        <v>266</v>
      </c>
      <c r="B7" s="84" t="s">
        <v>269</v>
      </c>
      <c r="C7" s="6"/>
      <c r="D7" s="18">
        <f t="shared" si="0"/>
        <v>0</v>
      </c>
      <c r="E7" s="40"/>
      <c r="F7" s="6"/>
      <c r="G7" s="18">
        <f t="shared" si="1"/>
        <v>0</v>
      </c>
      <c r="H7" s="87">
        <f t="shared" si="2"/>
        <v>0</v>
      </c>
    </row>
    <row r="8" spans="1:8" s="3" customFormat="1" x14ac:dyDescent="0.2">
      <c r="A8" s="10" t="s">
        <v>267</v>
      </c>
      <c r="B8" s="84">
        <v>15.345000000000001</v>
      </c>
      <c r="C8" s="6"/>
      <c r="D8" s="18">
        <f t="shared" si="0"/>
        <v>0</v>
      </c>
      <c r="E8" s="40"/>
      <c r="F8" s="6"/>
      <c r="G8" s="18">
        <f t="shared" si="1"/>
        <v>0</v>
      </c>
      <c r="H8" s="87">
        <f t="shared" si="2"/>
        <v>0</v>
      </c>
    </row>
    <row r="9" spans="1:8" s="3" customFormat="1" x14ac:dyDescent="0.2">
      <c r="A9" s="10" t="s">
        <v>268</v>
      </c>
      <c r="B9" s="84" t="s">
        <v>269</v>
      </c>
      <c r="C9" s="6"/>
      <c r="D9" s="18">
        <f t="shared" si="0"/>
        <v>0</v>
      </c>
      <c r="E9" s="40"/>
      <c r="F9" s="6"/>
      <c r="G9" s="18">
        <f t="shared" si="1"/>
        <v>0</v>
      </c>
      <c r="H9" s="87">
        <f t="shared" si="2"/>
        <v>0</v>
      </c>
    </row>
    <row r="10" spans="1:8" s="3" customFormat="1" x14ac:dyDescent="0.2">
      <c r="A10" s="10"/>
      <c r="B10" s="84"/>
      <c r="C10" s="6"/>
      <c r="D10" s="18">
        <f t="shared" si="0"/>
        <v>0</v>
      </c>
      <c r="E10" s="40"/>
      <c r="F10" s="6"/>
      <c r="G10" s="18">
        <f t="shared" si="1"/>
        <v>0</v>
      </c>
      <c r="H10" s="87">
        <f t="shared" si="2"/>
        <v>0</v>
      </c>
    </row>
    <row r="11" spans="1:8" s="3" customFormat="1" x14ac:dyDescent="0.2">
      <c r="A11" s="10"/>
      <c r="B11" s="84"/>
      <c r="C11" s="6"/>
      <c r="D11" s="18">
        <f t="shared" si="0"/>
        <v>0</v>
      </c>
      <c r="E11" s="40"/>
      <c r="F11" s="6"/>
      <c r="G11" s="18">
        <f t="shared" si="1"/>
        <v>0</v>
      </c>
      <c r="H11" s="87">
        <f t="shared" si="2"/>
        <v>0</v>
      </c>
    </row>
    <row r="12" spans="1:8" s="3" customFormat="1" x14ac:dyDescent="0.2">
      <c r="A12" s="10"/>
      <c r="B12" s="84"/>
      <c r="C12" s="6"/>
      <c r="D12" s="18">
        <f t="shared" si="0"/>
        <v>0</v>
      </c>
      <c r="E12" s="40"/>
      <c r="F12" s="6"/>
      <c r="G12" s="18">
        <f t="shared" si="1"/>
        <v>0</v>
      </c>
      <c r="H12" s="87"/>
    </row>
    <row r="13" spans="1:8" s="3" customFormat="1" x14ac:dyDescent="0.2">
      <c r="A13" s="10"/>
      <c r="B13" s="84"/>
      <c r="C13" s="6"/>
      <c r="D13" s="18">
        <f t="shared" si="0"/>
        <v>0</v>
      </c>
      <c r="E13" s="40"/>
      <c r="F13" s="6"/>
      <c r="G13" s="18">
        <f t="shared" si="1"/>
        <v>0</v>
      </c>
      <c r="H13" s="87"/>
    </row>
    <row r="14" spans="1:8" s="3" customFormat="1" x14ac:dyDescent="0.2">
      <c r="A14" s="10"/>
      <c r="B14" s="84"/>
      <c r="C14" s="6"/>
      <c r="D14" s="18">
        <f t="shared" si="0"/>
        <v>0</v>
      </c>
      <c r="E14" s="40"/>
      <c r="F14" s="6"/>
      <c r="G14" s="18">
        <f t="shared" si="1"/>
        <v>0</v>
      </c>
      <c r="H14" s="87"/>
    </row>
    <row r="15" spans="1:8" s="3" customFormat="1" x14ac:dyDescent="0.2">
      <c r="A15" s="10"/>
      <c r="B15" s="84"/>
      <c r="C15" s="6"/>
      <c r="D15" s="18">
        <f t="shared" si="0"/>
        <v>0</v>
      </c>
      <c r="E15" s="40"/>
      <c r="F15" s="6"/>
      <c r="G15" s="18">
        <f t="shared" si="1"/>
        <v>0</v>
      </c>
      <c r="H15" s="87"/>
    </row>
    <row r="16" spans="1:8" s="3" customFormat="1" x14ac:dyDescent="0.2">
      <c r="A16" s="10"/>
      <c r="B16" s="84"/>
      <c r="C16" s="6"/>
      <c r="D16" s="18">
        <f t="shared" si="0"/>
        <v>0</v>
      </c>
      <c r="E16" s="40"/>
      <c r="F16" s="6"/>
      <c r="G16" s="18">
        <f t="shared" si="1"/>
        <v>0</v>
      </c>
      <c r="H16" s="87"/>
    </row>
    <row r="17" spans="1:8" s="3" customFormat="1" x14ac:dyDescent="0.2">
      <c r="A17" s="10"/>
      <c r="B17" s="84"/>
      <c r="C17" s="6"/>
      <c r="D17" s="18">
        <f t="shared" si="0"/>
        <v>0</v>
      </c>
      <c r="E17" s="40"/>
      <c r="F17" s="6"/>
      <c r="G17" s="18">
        <f t="shared" si="1"/>
        <v>0</v>
      </c>
      <c r="H17" s="87"/>
    </row>
    <row r="18" spans="1:8" s="3" customFormat="1" x14ac:dyDescent="0.2">
      <c r="A18" s="10"/>
      <c r="B18" s="84"/>
      <c r="C18" s="6"/>
      <c r="D18" s="18">
        <f t="shared" si="0"/>
        <v>0</v>
      </c>
      <c r="E18" s="40"/>
      <c r="F18" s="6"/>
      <c r="G18" s="18">
        <f t="shared" si="1"/>
        <v>0</v>
      </c>
      <c r="H18" s="87"/>
    </row>
    <row r="19" spans="1:8" s="3" customFormat="1" x14ac:dyDescent="0.2">
      <c r="A19" s="10"/>
      <c r="B19" s="84"/>
      <c r="C19" s="6"/>
      <c r="D19" s="18">
        <f t="shared" si="0"/>
        <v>0</v>
      </c>
      <c r="E19" s="40"/>
      <c r="F19" s="6"/>
      <c r="G19" s="18">
        <f t="shared" si="1"/>
        <v>0</v>
      </c>
      <c r="H19" s="87"/>
    </row>
    <row r="20" spans="1:8" s="3" customFormat="1" x14ac:dyDescent="0.2">
      <c r="A20" s="10"/>
      <c r="B20" s="84"/>
      <c r="C20" s="6"/>
      <c r="D20" s="18">
        <f t="shared" si="0"/>
        <v>0</v>
      </c>
      <c r="E20" s="40"/>
      <c r="F20" s="6"/>
      <c r="G20" s="18">
        <f t="shared" si="1"/>
        <v>0</v>
      </c>
      <c r="H20" s="87"/>
    </row>
    <row r="21" spans="1:8" s="3" customFormat="1" x14ac:dyDescent="0.2">
      <c r="A21" s="10"/>
      <c r="B21" s="84"/>
      <c r="C21" s="6"/>
      <c r="D21" s="18">
        <f t="shared" si="0"/>
        <v>0</v>
      </c>
      <c r="E21" s="40"/>
      <c r="F21" s="6"/>
      <c r="G21" s="18">
        <f t="shared" si="1"/>
        <v>0</v>
      </c>
      <c r="H21" s="87"/>
    </row>
    <row r="22" spans="1:8" s="3" customFormat="1" x14ac:dyDescent="0.2">
      <c r="A22" s="10"/>
      <c r="B22" s="84"/>
      <c r="C22" s="6"/>
      <c r="D22" s="18">
        <f t="shared" si="0"/>
        <v>0</v>
      </c>
      <c r="E22" s="40"/>
      <c r="F22" s="6"/>
      <c r="G22" s="18">
        <f t="shared" si="1"/>
        <v>0</v>
      </c>
      <c r="H22" s="87"/>
    </row>
    <row r="23" spans="1:8" s="3" customFormat="1" x14ac:dyDescent="0.2">
      <c r="A23" s="10"/>
      <c r="B23" s="84"/>
      <c r="C23" s="6"/>
      <c r="D23" s="18">
        <f t="shared" si="0"/>
        <v>0</v>
      </c>
      <c r="E23" s="40"/>
      <c r="F23" s="6"/>
      <c r="G23" s="18">
        <f t="shared" si="1"/>
        <v>0</v>
      </c>
      <c r="H23" s="87"/>
    </row>
    <row r="24" spans="1:8" s="3" customFormat="1" x14ac:dyDescent="0.2">
      <c r="A24" s="10"/>
      <c r="B24" s="84"/>
      <c r="C24" s="6"/>
      <c r="D24" s="18">
        <f t="shared" si="0"/>
        <v>0</v>
      </c>
      <c r="E24" s="40"/>
      <c r="F24" s="6"/>
      <c r="G24" s="18">
        <f t="shared" si="1"/>
        <v>0</v>
      </c>
      <c r="H24" s="87"/>
    </row>
    <row r="25" spans="1:8" s="3" customFormat="1" x14ac:dyDescent="0.2">
      <c r="A25" s="10"/>
      <c r="B25" s="84"/>
      <c r="C25" s="6"/>
      <c r="D25" s="18">
        <f t="shared" si="0"/>
        <v>0</v>
      </c>
      <c r="E25" s="40"/>
      <c r="F25" s="6"/>
      <c r="G25" s="18">
        <f t="shared" si="1"/>
        <v>0</v>
      </c>
      <c r="H25" s="87"/>
    </row>
    <row r="26" spans="1:8" s="3" customFormat="1" x14ac:dyDescent="0.2">
      <c r="A26" s="10"/>
      <c r="B26" s="84"/>
      <c r="C26" s="6"/>
      <c r="D26" s="18">
        <f t="shared" si="0"/>
        <v>0</v>
      </c>
      <c r="E26" s="40"/>
      <c r="F26" s="6"/>
      <c r="G26" s="18">
        <f t="shared" si="1"/>
        <v>0</v>
      </c>
      <c r="H26" s="87"/>
    </row>
    <row r="27" spans="1:8" s="3" customFormat="1" x14ac:dyDescent="0.2">
      <c r="A27" s="10"/>
      <c r="B27" s="84"/>
      <c r="C27" s="6"/>
      <c r="D27" s="18">
        <f t="shared" si="0"/>
        <v>0</v>
      </c>
      <c r="E27" s="40"/>
      <c r="F27" s="6"/>
      <c r="G27" s="18">
        <f t="shared" si="1"/>
        <v>0</v>
      </c>
      <c r="H27" s="87"/>
    </row>
    <row r="28" spans="1:8" s="3" customFormat="1" x14ac:dyDescent="0.2">
      <c r="A28" s="10"/>
      <c r="B28" s="84"/>
      <c r="C28" s="6"/>
      <c r="D28" s="18">
        <f t="shared" si="0"/>
        <v>0</v>
      </c>
      <c r="E28" s="40"/>
      <c r="F28" s="6"/>
      <c r="G28" s="18">
        <f t="shared" si="1"/>
        <v>0</v>
      </c>
      <c r="H28" s="87"/>
    </row>
    <row r="29" spans="1:8" s="3" customFormat="1" x14ac:dyDescent="0.2">
      <c r="A29" s="10"/>
      <c r="B29" s="84"/>
      <c r="C29" s="6"/>
      <c r="D29" s="18">
        <f t="shared" si="0"/>
        <v>0</v>
      </c>
      <c r="E29" s="40"/>
      <c r="F29" s="6"/>
      <c r="G29" s="18">
        <f t="shared" si="1"/>
        <v>0</v>
      </c>
      <c r="H29" s="87"/>
    </row>
    <row r="30" spans="1:8" s="3" customFormat="1" x14ac:dyDescent="0.2">
      <c r="A30" s="10"/>
      <c r="B30" s="84"/>
      <c r="C30" s="6"/>
      <c r="D30" s="18">
        <f t="shared" si="0"/>
        <v>0</v>
      </c>
      <c r="E30" s="40"/>
      <c r="F30" s="6"/>
      <c r="G30" s="18">
        <f t="shared" si="1"/>
        <v>0</v>
      </c>
      <c r="H30" s="87"/>
    </row>
    <row r="31" spans="1:8" s="3" customFormat="1" x14ac:dyDescent="0.2">
      <c r="A31" s="10"/>
      <c r="B31" s="84"/>
      <c r="C31" s="6"/>
      <c r="D31" s="18">
        <f t="shared" si="0"/>
        <v>0</v>
      </c>
      <c r="E31" s="40"/>
      <c r="F31" s="6"/>
      <c r="G31" s="18">
        <f t="shared" si="1"/>
        <v>0</v>
      </c>
      <c r="H31" s="87"/>
    </row>
    <row r="32" spans="1:8" s="3" customFormat="1" x14ac:dyDescent="0.2">
      <c r="A32" s="10"/>
      <c r="B32" s="84"/>
      <c r="C32" s="6"/>
      <c r="D32" s="18">
        <f t="shared" si="0"/>
        <v>0</v>
      </c>
      <c r="E32" s="40"/>
      <c r="F32" s="6"/>
      <c r="G32" s="18">
        <f t="shared" si="1"/>
        <v>0</v>
      </c>
      <c r="H32" s="87"/>
    </row>
    <row r="33" spans="1:8" s="3" customFormat="1" x14ac:dyDescent="0.2">
      <c r="A33" s="10"/>
      <c r="B33" s="84"/>
      <c r="C33" s="6"/>
      <c r="D33" s="18">
        <f t="shared" si="0"/>
        <v>0</v>
      </c>
      <c r="E33" s="40"/>
      <c r="F33" s="6"/>
      <c r="G33" s="18">
        <f t="shared" si="1"/>
        <v>0</v>
      </c>
      <c r="H33" s="87"/>
    </row>
    <row r="34" spans="1:8" s="3" customFormat="1" x14ac:dyDescent="0.2">
      <c r="A34" s="10"/>
      <c r="B34" s="84"/>
      <c r="C34" s="6"/>
      <c r="D34" s="18">
        <f t="shared" si="0"/>
        <v>0</v>
      </c>
      <c r="E34" s="40"/>
      <c r="F34" s="6"/>
      <c r="G34" s="18">
        <f t="shared" si="1"/>
        <v>0</v>
      </c>
      <c r="H34" s="87"/>
    </row>
    <row r="35" spans="1:8" s="3" customFormat="1" x14ac:dyDescent="0.2">
      <c r="A35" s="10"/>
      <c r="B35" s="84"/>
      <c r="C35" s="6"/>
      <c r="D35" s="18">
        <f t="shared" si="0"/>
        <v>0</v>
      </c>
      <c r="E35" s="40"/>
      <c r="F35" s="6"/>
      <c r="G35" s="18">
        <f t="shared" si="1"/>
        <v>0</v>
      </c>
      <c r="H35" s="87"/>
    </row>
    <row r="36" spans="1:8" s="3" customFormat="1" x14ac:dyDescent="0.2">
      <c r="A36" s="10"/>
      <c r="B36" s="84"/>
      <c r="C36" s="6"/>
      <c r="D36" s="18">
        <f t="shared" si="0"/>
        <v>0</v>
      </c>
      <c r="E36" s="40"/>
      <c r="F36" s="6"/>
      <c r="G36" s="18">
        <f t="shared" si="1"/>
        <v>0</v>
      </c>
      <c r="H36" s="87"/>
    </row>
    <row r="37" spans="1:8" s="3" customFormat="1" x14ac:dyDescent="0.2">
      <c r="A37" s="10"/>
      <c r="B37" s="84"/>
      <c r="C37" s="6"/>
      <c r="D37" s="18">
        <f t="shared" si="0"/>
        <v>0</v>
      </c>
      <c r="E37" s="40"/>
      <c r="F37" s="6"/>
      <c r="G37" s="18">
        <f t="shared" si="1"/>
        <v>0</v>
      </c>
      <c r="H37" s="87"/>
    </row>
    <row r="38" spans="1:8" s="3" customFormat="1" x14ac:dyDescent="0.2">
      <c r="A38" s="10"/>
      <c r="B38" s="84"/>
      <c r="C38" s="6"/>
      <c r="D38" s="18">
        <f t="shared" si="0"/>
        <v>0</v>
      </c>
      <c r="E38" s="40"/>
      <c r="F38" s="6"/>
      <c r="G38" s="18">
        <f t="shared" si="1"/>
        <v>0</v>
      </c>
      <c r="H38" s="87"/>
    </row>
    <row r="39" spans="1:8" s="3" customFormat="1" x14ac:dyDescent="0.2">
      <c r="B39" s="77"/>
      <c r="H39" s="77"/>
    </row>
    <row r="40" spans="1:8" s="3" customFormat="1" x14ac:dyDescent="0.2">
      <c r="B40" s="77"/>
      <c r="H40" s="77"/>
    </row>
    <row r="41" spans="1:8" s="3" customFormat="1" x14ac:dyDescent="0.2">
      <c r="B41" s="77"/>
      <c r="H41" s="77"/>
    </row>
    <row r="42" spans="1:8" s="3" customFormat="1" x14ac:dyDescent="0.2">
      <c r="B42" s="77"/>
      <c r="H42" s="77"/>
    </row>
    <row r="43" spans="1:8" s="3" customFormat="1" x14ac:dyDescent="0.2">
      <c r="B43" s="77"/>
      <c r="H43" s="77"/>
    </row>
    <row r="44" spans="1:8" s="3" customFormat="1" x14ac:dyDescent="0.2">
      <c r="B44" s="77"/>
      <c r="H44" s="77"/>
    </row>
    <row r="45" spans="1:8" s="3" customFormat="1" x14ac:dyDescent="0.2">
      <c r="B45" s="77"/>
      <c r="H45" s="77"/>
    </row>
    <row r="46" spans="1:8" s="3" customFormat="1" x14ac:dyDescent="0.2">
      <c r="B46" s="77"/>
      <c r="H46" s="77"/>
    </row>
    <row r="47" spans="1:8" s="3" customFormat="1" x14ac:dyDescent="0.2">
      <c r="B47" s="77"/>
      <c r="H47" s="77"/>
    </row>
    <row r="48" spans="1:8" s="3" customFormat="1" x14ac:dyDescent="0.2">
      <c r="B48" s="77"/>
      <c r="H48" s="77"/>
    </row>
    <row r="49" spans="2:8" s="3" customFormat="1" x14ac:dyDescent="0.2">
      <c r="B49" s="77"/>
      <c r="H49" s="77"/>
    </row>
    <row r="50" spans="2:8" s="3" customFormat="1" x14ac:dyDescent="0.2">
      <c r="B50" s="77"/>
      <c r="H50" s="77"/>
    </row>
    <row r="51" spans="2:8" s="3" customFormat="1" x14ac:dyDescent="0.2">
      <c r="B51" s="77"/>
      <c r="H51" s="77"/>
    </row>
    <row r="52" spans="2:8" s="3" customFormat="1" x14ac:dyDescent="0.2">
      <c r="B52" s="77"/>
      <c r="H52" s="77"/>
    </row>
    <row r="53" spans="2:8" s="3" customFormat="1" x14ac:dyDescent="0.2">
      <c r="B53" s="77"/>
      <c r="H53" s="77"/>
    </row>
    <row r="54" spans="2:8" s="3" customFormat="1" x14ac:dyDescent="0.2">
      <c r="B54" s="77"/>
      <c r="H54" s="77"/>
    </row>
    <row r="55" spans="2:8" s="3" customFormat="1" x14ac:dyDescent="0.2">
      <c r="B55" s="77"/>
      <c r="H55" s="77"/>
    </row>
    <row r="56" spans="2:8" s="3" customFormat="1" x14ac:dyDescent="0.2">
      <c r="B56" s="77"/>
      <c r="H56" s="77"/>
    </row>
    <row r="57" spans="2:8" s="3" customFormat="1" x14ac:dyDescent="0.2">
      <c r="B57" s="77"/>
      <c r="H57" s="77"/>
    </row>
    <row r="58" spans="2:8" s="3" customFormat="1" x14ac:dyDescent="0.2">
      <c r="B58" s="77"/>
      <c r="H58" s="77"/>
    </row>
    <row r="59" spans="2:8" s="3" customFormat="1" x14ac:dyDescent="0.2">
      <c r="B59" s="77"/>
      <c r="H59" s="77"/>
    </row>
    <row r="60" spans="2:8" s="3" customFormat="1" x14ac:dyDescent="0.2">
      <c r="B60" s="77"/>
      <c r="H60" s="77"/>
    </row>
    <row r="61" spans="2:8" s="3" customFormat="1" x14ac:dyDescent="0.2">
      <c r="B61" s="77"/>
      <c r="H61" s="77"/>
    </row>
    <row r="62" spans="2:8" s="3" customFormat="1" x14ac:dyDescent="0.2">
      <c r="B62" s="77"/>
      <c r="H62" s="77"/>
    </row>
    <row r="63" spans="2:8" s="3" customFormat="1" x14ac:dyDescent="0.2">
      <c r="B63" s="77"/>
      <c r="H63" s="77"/>
    </row>
    <row r="64" spans="2:8" s="3" customFormat="1" x14ac:dyDescent="0.2">
      <c r="B64" s="77"/>
      <c r="H64" s="77"/>
    </row>
    <row r="65" spans="2:8" s="3" customFormat="1" x14ac:dyDescent="0.2">
      <c r="B65" s="77"/>
      <c r="H65" s="77"/>
    </row>
    <row r="66" spans="2:8" s="3" customFormat="1" x14ac:dyDescent="0.2">
      <c r="B66" s="77"/>
      <c r="H66" s="77"/>
    </row>
    <row r="67" spans="2:8" s="3" customFormat="1" x14ac:dyDescent="0.2">
      <c r="B67" s="77"/>
      <c r="H67" s="77"/>
    </row>
    <row r="68" spans="2:8" s="3" customFormat="1" x14ac:dyDescent="0.2">
      <c r="B68" s="77"/>
      <c r="H68" s="77"/>
    </row>
    <row r="69" spans="2:8" s="3" customFormat="1" x14ac:dyDescent="0.2">
      <c r="B69" s="77"/>
      <c r="H69" s="77"/>
    </row>
    <row r="70" spans="2:8" s="3" customFormat="1" x14ac:dyDescent="0.2">
      <c r="B70" s="77"/>
      <c r="H70" s="77"/>
    </row>
    <row r="71" spans="2:8" s="3" customFormat="1" x14ac:dyDescent="0.2">
      <c r="B71" s="77"/>
      <c r="H71" s="77"/>
    </row>
    <row r="72" spans="2:8" s="3" customFormat="1" x14ac:dyDescent="0.2">
      <c r="B72" s="77"/>
      <c r="H72" s="77"/>
    </row>
    <row r="73" spans="2:8" s="3" customFormat="1" x14ac:dyDescent="0.2">
      <c r="B73" s="77"/>
      <c r="H73" s="77"/>
    </row>
    <row r="74" spans="2:8" s="3" customFormat="1" x14ac:dyDescent="0.2">
      <c r="B74" s="77"/>
      <c r="H74" s="77"/>
    </row>
    <row r="75" spans="2:8" s="3" customFormat="1" x14ac:dyDescent="0.2">
      <c r="B75" s="77"/>
      <c r="H75" s="77"/>
    </row>
    <row r="76" spans="2:8" s="3" customFormat="1" x14ac:dyDescent="0.2">
      <c r="B76" s="77"/>
      <c r="H76" s="77"/>
    </row>
    <row r="77" spans="2:8" s="3" customFormat="1" x14ac:dyDescent="0.2">
      <c r="B77" s="77"/>
      <c r="H77" s="77"/>
    </row>
    <row r="78" spans="2:8" s="3" customFormat="1" x14ac:dyDescent="0.2">
      <c r="B78" s="77"/>
      <c r="H78" s="77"/>
    </row>
    <row r="79" spans="2:8" s="3" customFormat="1" x14ac:dyDescent="0.2">
      <c r="B79" s="77"/>
      <c r="H79" s="77"/>
    </row>
  </sheetData>
  <autoFilter ref="A2:H2">
    <sortState ref="A3:H38">
      <sortCondition ref="B2"/>
    </sortState>
  </autoFilter>
  <mergeCells count="2">
    <mergeCell ref="B1:D1"/>
    <mergeCell ref="E1:G1"/>
  </mergeCells>
  <pageMargins left="0.2" right="0.45" top="0.75" bottom="0.75" header="0.3" footer="0.3"/>
  <pageSetup orientation="landscape" horizontalDpi="4294967293" verticalDpi="0" r:id="rId1"/>
  <headerFooter>
    <oddHeader>&amp;L&amp;"Bodoni MT,Bold"&amp;14Tonasket Junior Rodeo&amp;C&amp;"Arial,Bold"&amp;14Team Roping&amp;R&amp;"Bodoni MT,Bold"&amp;14 2018</oddHeader>
    <oddFooter>&amp;CTonasket Junior Rodeo April 14-15, 2018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showZeros="0" view="pageLayout" workbookViewId="0">
      <selection activeCell="G9" sqref="G9"/>
    </sheetView>
  </sheetViews>
  <sheetFormatPr defaultRowHeight="12.75" x14ac:dyDescent="0.2"/>
  <cols>
    <col min="1" max="1" width="18" customWidth="1"/>
    <col min="2" max="2" width="5" customWidth="1"/>
    <col min="3" max="3" width="4.7109375" customWidth="1"/>
    <col min="4" max="4" width="5.42578125" customWidth="1"/>
    <col min="5" max="5" width="4.7109375" customWidth="1"/>
    <col min="6" max="6" width="4.85546875" customWidth="1"/>
    <col min="7" max="7" width="5.85546875" customWidth="1"/>
    <col min="8" max="8" width="5.140625" customWidth="1"/>
    <col min="9" max="9" width="4.42578125" customWidth="1"/>
    <col min="10" max="10" width="5.140625" customWidth="1"/>
    <col min="11" max="11" width="4.85546875" customWidth="1"/>
    <col min="12" max="12" width="4.5703125" customWidth="1"/>
    <col min="13" max="13" width="5.7109375" customWidth="1"/>
    <col min="14" max="14" width="4.5703125" customWidth="1"/>
    <col min="15" max="15" width="5.140625" customWidth="1"/>
    <col min="16" max="16" width="6.42578125" customWidth="1"/>
    <col min="17" max="17" width="4.5703125" customWidth="1"/>
    <col min="18" max="18" width="5.140625" customWidth="1"/>
    <col min="19" max="19" width="5.85546875" customWidth="1"/>
    <col min="20" max="20" width="4.28515625" customWidth="1"/>
    <col min="21" max="21" width="5.140625" customWidth="1"/>
    <col min="22" max="22" width="5.28515625" customWidth="1"/>
  </cols>
  <sheetData>
    <row r="1" spans="1:23" x14ac:dyDescent="0.2">
      <c r="A1" s="8" t="s">
        <v>0</v>
      </c>
      <c r="B1" s="157" t="s">
        <v>9</v>
      </c>
      <c r="C1" s="158"/>
      <c r="D1" s="159"/>
      <c r="E1" s="157" t="s">
        <v>22</v>
      </c>
      <c r="F1" s="158"/>
      <c r="G1" s="159"/>
      <c r="H1" s="158" t="s">
        <v>17</v>
      </c>
      <c r="I1" s="158"/>
      <c r="J1" s="158"/>
      <c r="K1" s="157" t="s">
        <v>10</v>
      </c>
      <c r="L1" s="158"/>
      <c r="M1" s="159"/>
      <c r="N1" s="160" t="s">
        <v>27</v>
      </c>
      <c r="O1" s="160"/>
      <c r="P1" s="160"/>
      <c r="Q1" s="157" t="s">
        <v>15</v>
      </c>
      <c r="R1" s="158"/>
      <c r="S1" s="159"/>
      <c r="T1" s="158" t="s">
        <v>11</v>
      </c>
      <c r="U1" s="158"/>
      <c r="V1" s="158"/>
      <c r="W1" s="25" t="s">
        <v>4</v>
      </c>
    </row>
    <row r="2" spans="1:23" x14ac:dyDescent="0.2">
      <c r="A2" s="8"/>
      <c r="B2" s="30" t="s">
        <v>1</v>
      </c>
      <c r="C2" s="31" t="s">
        <v>2</v>
      </c>
      <c r="D2" s="32" t="s">
        <v>5</v>
      </c>
      <c r="E2" s="30" t="s">
        <v>3</v>
      </c>
      <c r="F2" s="31" t="s">
        <v>2</v>
      </c>
      <c r="G2" s="32" t="s">
        <v>5</v>
      </c>
      <c r="H2" s="33" t="s">
        <v>1</v>
      </c>
      <c r="I2" s="31" t="s">
        <v>2</v>
      </c>
      <c r="J2" s="34" t="s">
        <v>5</v>
      </c>
      <c r="K2" s="30" t="s">
        <v>3</v>
      </c>
      <c r="L2" s="31" t="s">
        <v>2</v>
      </c>
      <c r="M2" s="32" t="s">
        <v>5</v>
      </c>
      <c r="N2" s="33" t="s">
        <v>3</v>
      </c>
      <c r="O2" s="31" t="s">
        <v>2</v>
      </c>
      <c r="P2" s="34" t="s">
        <v>5</v>
      </c>
      <c r="Q2" s="30" t="s">
        <v>3</v>
      </c>
      <c r="R2" s="31" t="s">
        <v>2</v>
      </c>
      <c r="S2" s="32" t="s">
        <v>5</v>
      </c>
      <c r="T2" s="33" t="s">
        <v>3</v>
      </c>
      <c r="U2" s="31" t="s">
        <v>2</v>
      </c>
      <c r="V2" s="34" t="s">
        <v>5</v>
      </c>
      <c r="W2" s="35" t="s">
        <v>5</v>
      </c>
    </row>
    <row r="3" spans="1:23" x14ac:dyDescent="0.2">
      <c r="A3" s="10"/>
      <c r="B3" s="17"/>
      <c r="C3" s="6"/>
      <c r="D3" s="18">
        <f t="shared" ref="D3:D39" si="0">IF(C3=1,"11",IF(C3=2,"9", IF(C3=3,"7",IF(C3=4,"5",IF(C3=5,"3",)))))</f>
        <v>0</v>
      </c>
      <c r="E3" s="40"/>
      <c r="F3" s="6"/>
      <c r="G3" s="18">
        <f t="shared" ref="G3:G39" si="1">IF(F3=1,"11",IF(F3=2,"9", IF(F3=3,"7",IF(F3=4,"5",IF(F3=5,"3",)))))</f>
        <v>0</v>
      </c>
      <c r="H3" s="12"/>
      <c r="I3" s="6"/>
      <c r="J3" s="10">
        <f t="shared" ref="J3:J39" si="2">IF(I3=1,"11",IF(I3=2,"9", IF(I3=3,"7",IF(I3=4,"5",IF(I3=5,"3",)))))</f>
        <v>0</v>
      </c>
      <c r="K3" s="40"/>
      <c r="L3" s="6"/>
      <c r="M3" s="18">
        <f t="shared" ref="M3:M39" si="3">IF(L3=1,"11",IF(L3=2,"9", IF(L3=3,"7",IF(L3=4,"5",IF(L3=5,"3",)))))</f>
        <v>0</v>
      </c>
      <c r="N3" s="54"/>
      <c r="O3" s="6"/>
      <c r="P3" s="10">
        <f t="shared" ref="P3:P39" si="4">IF(O3=1,"11",IF(O3=2,"9", IF(O3=3,"7",IF(O3=4,"5",IF(O3=5,"3",)))))</f>
        <v>0</v>
      </c>
      <c r="Q3" s="40"/>
      <c r="R3" s="6"/>
      <c r="S3" s="18">
        <f t="shared" ref="S3:S39" si="5">IF(R3=1,"11",IF(R3=2,"9", IF(R3=3,"7",IF(R3=4,"5",IF(R3=5,"3",)))))</f>
        <v>0</v>
      </c>
      <c r="T3" s="54"/>
      <c r="U3" s="6"/>
      <c r="V3" s="10">
        <f t="shared" ref="V3:V39" si="6">IF(U3=1,"11",IF(U3=2,"9", IF(U3=3,"7",IF(U3=4,"5",IF(U3=5,"3",)))))</f>
        <v>0</v>
      </c>
      <c r="W3" s="27">
        <f>D3+G3+J3+M3+P3+S3+V3</f>
        <v>0</v>
      </c>
    </row>
    <row r="4" spans="1:23" x14ac:dyDescent="0.2">
      <c r="A4" s="9"/>
      <c r="B4" s="15"/>
      <c r="C4" s="7"/>
      <c r="D4" s="16">
        <f t="shared" si="0"/>
        <v>0</v>
      </c>
      <c r="E4" s="39"/>
      <c r="F4" s="7"/>
      <c r="G4" s="16">
        <f t="shared" si="1"/>
        <v>0</v>
      </c>
      <c r="H4" s="11"/>
      <c r="I4" s="7"/>
      <c r="J4" s="9">
        <f t="shared" si="2"/>
        <v>0</v>
      </c>
      <c r="K4" s="39"/>
      <c r="L4" s="7"/>
      <c r="M4" s="16">
        <f t="shared" si="3"/>
        <v>0</v>
      </c>
      <c r="N4" s="55"/>
      <c r="O4" s="7"/>
      <c r="P4" s="9">
        <f t="shared" si="4"/>
        <v>0</v>
      </c>
      <c r="Q4" s="39"/>
      <c r="R4" s="7"/>
      <c r="S4" s="16">
        <f t="shared" si="5"/>
        <v>0</v>
      </c>
      <c r="T4" s="55"/>
      <c r="U4" s="7"/>
      <c r="V4" s="9">
        <f t="shared" si="6"/>
        <v>0</v>
      </c>
      <c r="W4" s="26">
        <f>D4+G4+J4+M4+P4+S4+V4</f>
        <v>0</v>
      </c>
    </row>
    <row r="5" spans="1:23" x14ac:dyDescent="0.2">
      <c r="A5" s="10"/>
      <c r="B5" s="17"/>
      <c r="C5" s="6"/>
      <c r="D5" s="18">
        <f t="shared" si="0"/>
        <v>0</v>
      </c>
      <c r="E5" s="40"/>
      <c r="F5" s="6"/>
      <c r="G5" s="18">
        <f t="shared" si="1"/>
        <v>0</v>
      </c>
      <c r="H5" s="12"/>
      <c r="I5" s="6"/>
      <c r="J5" s="10">
        <f t="shared" si="2"/>
        <v>0</v>
      </c>
      <c r="K5" s="40"/>
      <c r="L5" s="6"/>
      <c r="M5" s="18">
        <f t="shared" si="3"/>
        <v>0</v>
      </c>
      <c r="N5" s="54"/>
      <c r="O5" s="6"/>
      <c r="P5" s="10">
        <f t="shared" si="4"/>
        <v>0</v>
      </c>
      <c r="Q5" s="40"/>
      <c r="R5" s="6"/>
      <c r="S5" s="18">
        <f t="shared" si="5"/>
        <v>0</v>
      </c>
      <c r="T5" s="54"/>
      <c r="U5" s="6"/>
      <c r="V5" s="10">
        <f t="shared" si="6"/>
        <v>0</v>
      </c>
      <c r="W5" s="27">
        <f t="shared" ref="W5:W39" si="7">D5+G5+J5+M5+P5+S5+V5</f>
        <v>0</v>
      </c>
    </row>
    <row r="6" spans="1:23" x14ac:dyDescent="0.2">
      <c r="A6" s="9"/>
      <c r="B6" s="15"/>
      <c r="C6" s="7"/>
      <c r="D6" s="16">
        <f t="shared" si="0"/>
        <v>0</v>
      </c>
      <c r="E6" s="39"/>
      <c r="F6" s="7"/>
      <c r="G6" s="16">
        <f t="shared" si="1"/>
        <v>0</v>
      </c>
      <c r="H6" s="11"/>
      <c r="I6" s="7"/>
      <c r="J6" s="9">
        <f t="shared" si="2"/>
        <v>0</v>
      </c>
      <c r="K6" s="39"/>
      <c r="L6" s="7"/>
      <c r="M6" s="16">
        <f t="shared" si="3"/>
        <v>0</v>
      </c>
      <c r="N6" s="55"/>
      <c r="O6" s="7"/>
      <c r="P6" s="9">
        <f t="shared" si="4"/>
        <v>0</v>
      </c>
      <c r="Q6" s="39"/>
      <c r="R6" s="7"/>
      <c r="S6" s="16">
        <f t="shared" si="5"/>
        <v>0</v>
      </c>
      <c r="T6" s="55"/>
      <c r="U6" s="7"/>
      <c r="V6" s="9">
        <f t="shared" si="6"/>
        <v>0</v>
      </c>
      <c r="W6" s="26">
        <f t="shared" si="7"/>
        <v>0</v>
      </c>
    </row>
    <row r="7" spans="1:23" x14ac:dyDescent="0.2">
      <c r="A7" s="10"/>
      <c r="B7" s="17"/>
      <c r="C7" s="6"/>
      <c r="D7" s="18">
        <f t="shared" si="0"/>
        <v>0</v>
      </c>
      <c r="E7" s="40"/>
      <c r="F7" s="6"/>
      <c r="G7" s="18">
        <f t="shared" si="1"/>
        <v>0</v>
      </c>
      <c r="H7" s="12"/>
      <c r="I7" s="6"/>
      <c r="J7" s="10">
        <f t="shared" si="2"/>
        <v>0</v>
      </c>
      <c r="K7" s="40"/>
      <c r="L7" s="6"/>
      <c r="M7" s="18">
        <f t="shared" si="3"/>
        <v>0</v>
      </c>
      <c r="N7" s="54"/>
      <c r="O7" s="6"/>
      <c r="P7" s="10">
        <f t="shared" si="4"/>
        <v>0</v>
      </c>
      <c r="Q7" s="40"/>
      <c r="R7" s="6"/>
      <c r="S7" s="18">
        <f t="shared" si="5"/>
        <v>0</v>
      </c>
      <c r="T7" s="54"/>
      <c r="U7" s="6"/>
      <c r="V7" s="10">
        <f t="shared" si="6"/>
        <v>0</v>
      </c>
      <c r="W7" s="27">
        <f t="shared" si="7"/>
        <v>0</v>
      </c>
    </row>
    <row r="8" spans="1:23" x14ac:dyDescent="0.2">
      <c r="A8" s="9"/>
      <c r="B8" s="15"/>
      <c r="C8" s="7"/>
      <c r="D8" s="16">
        <f t="shared" si="0"/>
        <v>0</v>
      </c>
      <c r="E8" s="39"/>
      <c r="F8" s="7"/>
      <c r="G8" s="16">
        <f t="shared" si="1"/>
        <v>0</v>
      </c>
      <c r="H8" s="11"/>
      <c r="I8" s="7"/>
      <c r="J8" s="9">
        <f t="shared" si="2"/>
        <v>0</v>
      </c>
      <c r="K8" s="39"/>
      <c r="L8" s="7"/>
      <c r="M8" s="16">
        <f t="shared" si="3"/>
        <v>0</v>
      </c>
      <c r="N8" s="55"/>
      <c r="O8" s="7"/>
      <c r="P8" s="9">
        <f t="shared" si="4"/>
        <v>0</v>
      </c>
      <c r="Q8" s="39"/>
      <c r="R8" s="7"/>
      <c r="S8" s="16">
        <f t="shared" si="5"/>
        <v>0</v>
      </c>
      <c r="T8" s="55"/>
      <c r="U8" s="7"/>
      <c r="V8" s="9">
        <f t="shared" si="6"/>
        <v>0</v>
      </c>
      <c r="W8" s="26">
        <f t="shared" si="7"/>
        <v>0</v>
      </c>
    </row>
    <row r="9" spans="1:23" x14ac:dyDescent="0.2">
      <c r="A9" s="10"/>
      <c r="B9" s="17"/>
      <c r="C9" s="6"/>
      <c r="D9" s="18">
        <f t="shared" si="0"/>
        <v>0</v>
      </c>
      <c r="E9" s="40"/>
      <c r="F9" s="6"/>
      <c r="G9" s="18">
        <f t="shared" si="1"/>
        <v>0</v>
      </c>
      <c r="H9" s="12"/>
      <c r="I9" s="6"/>
      <c r="J9" s="10">
        <f t="shared" si="2"/>
        <v>0</v>
      </c>
      <c r="K9" s="40"/>
      <c r="L9" s="6"/>
      <c r="M9" s="18">
        <f t="shared" si="3"/>
        <v>0</v>
      </c>
      <c r="N9" s="54"/>
      <c r="O9" s="6"/>
      <c r="P9" s="10">
        <f t="shared" si="4"/>
        <v>0</v>
      </c>
      <c r="Q9" s="40"/>
      <c r="R9" s="6"/>
      <c r="S9" s="18">
        <f t="shared" si="5"/>
        <v>0</v>
      </c>
      <c r="T9" s="54"/>
      <c r="U9" s="6"/>
      <c r="V9" s="10">
        <f t="shared" si="6"/>
        <v>0</v>
      </c>
      <c r="W9" s="27">
        <f t="shared" si="7"/>
        <v>0</v>
      </c>
    </row>
    <row r="10" spans="1:23" x14ac:dyDescent="0.2">
      <c r="A10" s="9"/>
      <c r="B10" s="15"/>
      <c r="C10" s="7"/>
      <c r="D10" s="16">
        <f t="shared" si="0"/>
        <v>0</v>
      </c>
      <c r="E10" s="39"/>
      <c r="F10" s="7"/>
      <c r="G10" s="16">
        <f t="shared" si="1"/>
        <v>0</v>
      </c>
      <c r="H10" s="11"/>
      <c r="I10" s="7"/>
      <c r="J10" s="9">
        <f t="shared" si="2"/>
        <v>0</v>
      </c>
      <c r="K10" s="39"/>
      <c r="L10" s="7"/>
      <c r="M10" s="16">
        <f t="shared" si="3"/>
        <v>0</v>
      </c>
      <c r="N10" s="55"/>
      <c r="O10" s="7"/>
      <c r="P10" s="9">
        <f t="shared" si="4"/>
        <v>0</v>
      </c>
      <c r="Q10" s="39"/>
      <c r="R10" s="7"/>
      <c r="S10" s="16">
        <f t="shared" si="5"/>
        <v>0</v>
      </c>
      <c r="T10" s="55"/>
      <c r="U10" s="7"/>
      <c r="V10" s="9">
        <f t="shared" si="6"/>
        <v>0</v>
      </c>
      <c r="W10" s="26">
        <f t="shared" si="7"/>
        <v>0</v>
      </c>
    </row>
    <row r="11" spans="1:23" x14ac:dyDescent="0.2">
      <c r="A11" s="10"/>
      <c r="B11" s="17"/>
      <c r="C11" s="6"/>
      <c r="D11" s="18">
        <f t="shared" si="0"/>
        <v>0</v>
      </c>
      <c r="E11" s="40"/>
      <c r="F11" s="6"/>
      <c r="G11" s="18">
        <f t="shared" si="1"/>
        <v>0</v>
      </c>
      <c r="H11" s="12"/>
      <c r="I11" s="6"/>
      <c r="J11" s="10">
        <f t="shared" si="2"/>
        <v>0</v>
      </c>
      <c r="K11" s="40"/>
      <c r="L11" s="6"/>
      <c r="M11" s="18">
        <f t="shared" si="3"/>
        <v>0</v>
      </c>
      <c r="N11" s="54"/>
      <c r="O11" s="6"/>
      <c r="P11" s="10">
        <f t="shared" si="4"/>
        <v>0</v>
      </c>
      <c r="Q11" s="40"/>
      <c r="R11" s="6"/>
      <c r="S11" s="18">
        <f t="shared" si="5"/>
        <v>0</v>
      </c>
      <c r="T11" s="54"/>
      <c r="U11" s="6"/>
      <c r="V11" s="10">
        <f t="shared" si="6"/>
        <v>0</v>
      </c>
      <c r="W11" s="27">
        <f t="shared" si="7"/>
        <v>0</v>
      </c>
    </row>
    <row r="12" spans="1:23" x14ac:dyDescent="0.2">
      <c r="A12" s="9"/>
      <c r="B12" s="15"/>
      <c r="C12" s="7"/>
      <c r="D12" s="16">
        <f t="shared" si="0"/>
        <v>0</v>
      </c>
      <c r="E12" s="39"/>
      <c r="F12" s="7"/>
      <c r="G12" s="16">
        <f t="shared" si="1"/>
        <v>0</v>
      </c>
      <c r="H12" s="11"/>
      <c r="I12" s="7"/>
      <c r="J12" s="9">
        <f t="shared" si="2"/>
        <v>0</v>
      </c>
      <c r="K12" s="39"/>
      <c r="L12" s="7"/>
      <c r="M12" s="16">
        <f t="shared" si="3"/>
        <v>0</v>
      </c>
      <c r="N12" s="55"/>
      <c r="O12" s="7"/>
      <c r="P12" s="9">
        <f t="shared" si="4"/>
        <v>0</v>
      </c>
      <c r="Q12" s="39"/>
      <c r="R12" s="7"/>
      <c r="S12" s="16">
        <f t="shared" si="5"/>
        <v>0</v>
      </c>
      <c r="T12" s="55"/>
      <c r="U12" s="7"/>
      <c r="V12" s="9">
        <f t="shared" si="6"/>
        <v>0</v>
      </c>
      <c r="W12" s="26">
        <f t="shared" si="7"/>
        <v>0</v>
      </c>
    </row>
    <row r="13" spans="1:23" x14ac:dyDescent="0.2">
      <c r="A13" s="10"/>
      <c r="B13" s="17"/>
      <c r="C13" s="6"/>
      <c r="D13" s="18">
        <f t="shared" si="0"/>
        <v>0</v>
      </c>
      <c r="E13" s="40"/>
      <c r="F13" s="6"/>
      <c r="G13" s="18">
        <f t="shared" si="1"/>
        <v>0</v>
      </c>
      <c r="H13" s="12"/>
      <c r="I13" s="6"/>
      <c r="J13" s="10">
        <f t="shared" si="2"/>
        <v>0</v>
      </c>
      <c r="K13" s="40"/>
      <c r="L13" s="6"/>
      <c r="M13" s="18">
        <f t="shared" si="3"/>
        <v>0</v>
      </c>
      <c r="N13" s="54"/>
      <c r="O13" s="6"/>
      <c r="P13" s="10">
        <f t="shared" si="4"/>
        <v>0</v>
      </c>
      <c r="Q13" s="40"/>
      <c r="R13" s="6"/>
      <c r="S13" s="18">
        <f t="shared" si="5"/>
        <v>0</v>
      </c>
      <c r="T13" s="54"/>
      <c r="U13" s="6"/>
      <c r="V13" s="10">
        <f t="shared" si="6"/>
        <v>0</v>
      </c>
      <c r="W13" s="27">
        <f t="shared" si="7"/>
        <v>0</v>
      </c>
    </row>
    <row r="14" spans="1:23" x14ac:dyDescent="0.2">
      <c r="A14" s="9"/>
      <c r="B14" s="15"/>
      <c r="C14" s="7"/>
      <c r="D14" s="16">
        <f t="shared" si="0"/>
        <v>0</v>
      </c>
      <c r="E14" s="39"/>
      <c r="F14" s="7"/>
      <c r="G14" s="16">
        <f t="shared" si="1"/>
        <v>0</v>
      </c>
      <c r="H14" s="11"/>
      <c r="I14" s="7"/>
      <c r="J14" s="9">
        <f t="shared" si="2"/>
        <v>0</v>
      </c>
      <c r="K14" s="39"/>
      <c r="L14" s="7"/>
      <c r="M14" s="16">
        <f t="shared" si="3"/>
        <v>0</v>
      </c>
      <c r="N14" s="55"/>
      <c r="O14" s="7"/>
      <c r="P14" s="9">
        <f t="shared" si="4"/>
        <v>0</v>
      </c>
      <c r="Q14" s="39"/>
      <c r="R14" s="7"/>
      <c r="S14" s="16">
        <f t="shared" si="5"/>
        <v>0</v>
      </c>
      <c r="T14" s="55"/>
      <c r="U14" s="7"/>
      <c r="V14" s="9">
        <f t="shared" si="6"/>
        <v>0</v>
      </c>
      <c r="W14" s="26">
        <f t="shared" si="7"/>
        <v>0</v>
      </c>
    </row>
    <row r="15" spans="1:23" x14ac:dyDescent="0.2">
      <c r="A15" s="10"/>
      <c r="B15" s="17"/>
      <c r="C15" s="6"/>
      <c r="D15" s="18">
        <f t="shared" si="0"/>
        <v>0</v>
      </c>
      <c r="E15" s="40"/>
      <c r="F15" s="6"/>
      <c r="G15" s="18">
        <f t="shared" si="1"/>
        <v>0</v>
      </c>
      <c r="H15" s="12"/>
      <c r="I15" s="6"/>
      <c r="J15" s="10">
        <f t="shared" si="2"/>
        <v>0</v>
      </c>
      <c r="K15" s="40"/>
      <c r="L15" s="6"/>
      <c r="M15" s="18">
        <f t="shared" si="3"/>
        <v>0</v>
      </c>
      <c r="N15" s="54"/>
      <c r="O15" s="6"/>
      <c r="P15" s="10">
        <f t="shared" si="4"/>
        <v>0</v>
      </c>
      <c r="Q15" s="40"/>
      <c r="R15" s="6"/>
      <c r="S15" s="18">
        <f t="shared" si="5"/>
        <v>0</v>
      </c>
      <c r="T15" s="54"/>
      <c r="U15" s="6"/>
      <c r="V15" s="10">
        <f t="shared" si="6"/>
        <v>0</v>
      </c>
      <c r="W15" s="27">
        <f t="shared" si="7"/>
        <v>0</v>
      </c>
    </row>
    <row r="16" spans="1:23" x14ac:dyDescent="0.2">
      <c r="A16" s="9"/>
      <c r="B16" s="15"/>
      <c r="C16" s="7"/>
      <c r="D16" s="16">
        <f t="shared" si="0"/>
        <v>0</v>
      </c>
      <c r="E16" s="39"/>
      <c r="F16" s="7"/>
      <c r="G16" s="16">
        <f t="shared" si="1"/>
        <v>0</v>
      </c>
      <c r="H16" s="11"/>
      <c r="I16" s="7"/>
      <c r="J16" s="9">
        <f t="shared" si="2"/>
        <v>0</v>
      </c>
      <c r="K16" s="39"/>
      <c r="L16" s="7"/>
      <c r="M16" s="16">
        <f t="shared" si="3"/>
        <v>0</v>
      </c>
      <c r="N16" s="55"/>
      <c r="O16" s="7"/>
      <c r="P16" s="9">
        <f t="shared" si="4"/>
        <v>0</v>
      </c>
      <c r="Q16" s="39"/>
      <c r="R16" s="7"/>
      <c r="S16" s="16">
        <f t="shared" si="5"/>
        <v>0</v>
      </c>
      <c r="T16" s="55"/>
      <c r="U16" s="7"/>
      <c r="V16" s="9">
        <f t="shared" si="6"/>
        <v>0</v>
      </c>
      <c r="W16" s="26">
        <f t="shared" si="7"/>
        <v>0</v>
      </c>
    </row>
    <row r="17" spans="1:23" x14ac:dyDescent="0.2">
      <c r="A17" s="10"/>
      <c r="B17" s="17"/>
      <c r="C17" s="6"/>
      <c r="D17" s="18">
        <f t="shared" si="0"/>
        <v>0</v>
      </c>
      <c r="E17" s="40"/>
      <c r="F17" s="6"/>
      <c r="G17" s="18">
        <f t="shared" si="1"/>
        <v>0</v>
      </c>
      <c r="H17" s="12"/>
      <c r="I17" s="6"/>
      <c r="J17" s="10">
        <f t="shared" si="2"/>
        <v>0</v>
      </c>
      <c r="K17" s="40"/>
      <c r="L17" s="6"/>
      <c r="M17" s="18">
        <f t="shared" si="3"/>
        <v>0</v>
      </c>
      <c r="N17" s="54"/>
      <c r="O17" s="6"/>
      <c r="P17" s="10">
        <f t="shared" si="4"/>
        <v>0</v>
      </c>
      <c r="Q17" s="40"/>
      <c r="R17" s="6"/>
      <c r="S17" s="18">
        <f t="shared" si="5"/>
        <v>0</v>
      </c>
      <c r="T17" s="54"/>
      <c r="U17" s="6"/>
      <c r="V17" s="10">
        <f t="shared" si="6"/>
        <v>0</v>
      </c>
      <c r="W17" s="27">
        <f t="shared" si="7"/>
        <v>0</v>
      </c>
    </row>
    <row r="18" spans="1:23" x14ac:dyDescent="0.2">
      <c r="A18" s="9"/>
      <c r="B18" s="15"/>
      <c r="C18" s="7"/>
      <c r="D18" s="16">
        <f t="shared" si="0"/>
        <v>0</v>
      </c>
      <c r="E18" s="39"/>
      <c r="F18" s="7"/>
      <c r="G18" s="16">
        <f t="shared" si="1"/>
        <v>0</v>
      </c>
      <c r="H18" s="11"/>
      <c r="I18" s="7"/>
      <c r="J18" s="9">
        <f t="shared" si="2"/>
        <v>0</v>
      </c>
      <c r="K18" s="39"/>
      <c r="L18" s="7"/>
      <c r="M18" s="16">
        <f t="shared" si="3"/>
        <v>0</v>
      </c>
      <c r="N18" s="55"/>
      <c r="O18" s="7"/>
      <c r="P18" s="9">
        <f t="shared" si="4"/>
        <v>0</v>
      </c>
      <c r="Q18" s="39"/>
      <c r="R18" s="7"/>
      <c r="S18" s="16">
        <f t="shared" si="5"/>
        <v>0</v>
      </c>
      <c r="T18" s="55"/>
      <c r="U18" s="7"/>
      <c r="V18" s="9">
        <f t="shared" si="6"/>
        <v>0</v>
      </c>
      <c r="W18" s="26">
        <f t="shared" si="7"/>
        <v>0</v>
      </c>
    </row>
    <row r="19" spans="1:23" x14ac:dyDescent="0.2">
      <c r="A19" s="10"/>
      <c r="B19" s="17"/>
      <c r="C19" s="6"/>
      <c r="D19" s="18">
        <f t="shared" si="0"/>
        <v>0</v>
      </c>
      <c r="E19" s="40"/>
      <c r="F19" s="6"/>
      <c r="G19" s="18">
        <f t="shared" si="1"/>
        <v>0</v>
      </c>
      <c r="H19" s="12"/>
      <c r="I19" s="6"/>
      <c r="J19" s="10">
        <f t="shared" si="2"/>
        <v>0</v>
      </c>
      <c r="K19" s="40"/>
      <c r="L19" s="6"/>
      <c r="M19" s="18">
        <f t="shared" si="3"/>
        <v>0</v>
      </c>
      <c r="N19" s="54"/>
      <c r="O19" s="6"/>
      <c r="P19" s="10">
        <f t="shared" si="4"/>
        <v>0</v>
      </c>
      <c r="Q19" s="40"/>
      <c r="R19" s="6"/>
      <c r="S19" s="18">
        <f t="shared" si="5"/>
        <v>0</v>
      </c>
      <c r="T19" s="54"/>
      <c r="U19" s="6"/>
      <c r="V19" s="10">
        <f t="shared" si="6"/>
        <v>0</v>
      </c>
      <c r="W19" s="27">
        <f t="shared" si="7"/>
        <v>0</v>
      </c>
    </row>
    <row r="20" spans="1:23" x14ac:dyDescent="0.2">
      <c r="A20" s="9"/>
      <c r="B20" s="15"/>
      <c r="C20" s="7"/>
      <c r="D20" s="16">
        <f t="shared" si="0"/>
        <v>0</v>
      </c>
      <c r="E20" s="39"/>
      <c r="F20" s="7"/>
      <c r="G20" s="16">
        <f t="shared" si="1"/>
        <v>0</v>
      </c>
      <c r="H20" s="11"/>
      <c r="I20" s="7"/>
      <c r="J20" s="9">
        <f t="shared" si="2"/>
        <v>0</v>
      </c>
      <c r="K20" s="39"/>
      <c r="L20" s="7"/>
      <c r="M20" s="16">
        <f t="shared" si="3"/>
        <v>0</v>
      </c>
      <c r="N20" s="55"/>
      <c r="O20" s="7"/>
      <c r="P20" s="9">
        <f t="shared" si="4"/>
        <v>0</v>
      </c>
      <c r="Q20" s="39"/>
      <c r="R20" s="7"/>
      <c r="S20" s="16">
        <f t="shared" si="5"/>
        <v>0</v>
      </c>
      <c r="T20" s="55"/>
      <c r="U20" s="7"/>
      <c r="V20" s="9">
        <f t="shared" si="6"/>
        <v>0</v>
      </c>
      <c r="W20" s="26">
        <f t="shared" si="7"/>
        <v>0</v>
      </c>
    </row>
    <row r="21" spans="1:23" x14ac:dyDescent="0.2">
      <c r="A21" s="10"/>
      <c r="B21" s="17"/>
      <c r="C21" s="6"/>
      <c r="D21" s="18">
        <f t="shared" si="0"/>
        <v>0</v>
      </c>
      <c r="E21" s="40"/>
      <c r="F21" s="6"/>
      <c r="G21" s="18">
        <f t="shared" si="1"/>
        <v>0</v>
      </c>
      <c r="H21" s="12"/>
      <c r="I21" s="6"/>
      <c r="J21" s="10">
        <f t="shared" si="2"/>
        <v>0</v>
      </c>
      <c r="K21" s="40"/>
      <c r="L21" s="6"/>
      <c r="M21" s="18">
        <f t="shared" si="3"/>
        <v>0</v>
      </c>
      <c r="N21" s="54"/>
      <c r="O21" s="6"/>
      <c r="P21" s="10">
        <f t="shared" si="4"/>
        <v>0</v>
      </c>
      <c r="Q21" s="40"/>
      <c r="R21" s="6"/>
      <c r="S21" s="18">
        <f t="shared" si="5"/>
        <v>0</v>
      </c>
      <c r="T21" s="54"/>
      <c r="U21" s="6"/>
      <c r="V21" s="10">
        <f t="shared" si="6"/>
        <v>0</v>
      </c>
      <c r="W21" s="27">
        <f t="shared" si="7"/>
        <v>0</v>
      </c>
    </row>
    <row r="22" spans="1:23" x14ac:dyDescent="0.2">
      <c r="A22" s="9"/>
      <c r="B22" s="15"/>
      <c r="C22" s="7"/>
      <c r="D22" s="16">
        <f t="shared" si="0"/>
        <v>0</v>
      </c>
      <c r="E22" s="39"/>
      <c r="F22" s="7"/>
      <c r="G22" s="16">
        <f t="shared" si="1"/>
        <v>0</v>
      </c>
      <c r="H22" s="11"/>
      <c r="I22" s="7"/>
      <c r="J22" s="9">
        <f t="shared" si="2"/>
        <v>0</v>
      </c>
      <c r="K22" s="39"/>
      <c r="L22" s="7"/>
      <c r="M22" s="16">
        <f t="shared" si="3"/>
        <v>0</v>
      </c>
      <c r="N22" s="55"/>
      <c r="O22" s="7"/>
      <c r="P22" s="9">
        <f t="shared" si="4"/>
        <v>0</v>
      </c>
      <c r="Q22" s="39"/>
      <c r="R22" s="7"/>
      <c r="S22" s="16">
        <f t="shared" si="5"/>
        <v>0</v>
      </c>
      <c r="T22" s="55"/>
      <c r="U22" s="7"/>
      <c r="V22" s="9">
        <f t="shared" si="6"/>
        <v>0</v>
      </c>
      <c r="W22" s="26">
        <f t="shared" si="7"/>
        <v>0</v>
      </c>
    </row>
    <row r="23" spans="1:23" x14ac:dyDescent="0.2">
      <c r="A23" s="10"/>
      <c r="B23" s="17"/>
      <c r="C23" s="6"/>
      <c r="D23" s="18">
        <f t="shared" si="0"/>
        <v>0</v>
      </c>
      <c r="E23" s="40"/>
      <c r="F23" s="6"/>
      <c r="G23" s="18">
        <f t="shared" si="1"/>
        <v>0</v>
      </c>
      <c r="H23" s="12"/>
      <c r="I23" s="6"/>
      <c r="J23" s="10">
        <f t="shared" si="2"/>
        <v>0</v>
      </c>
      <c r="K23" s="40"/>
      <c r="L23" s="6"/>
      <c r="M23" s="18">
        <f t="shared" si="3"/>
        <v>0</v>
      </c>
      <c r="N23" s="54"/>
      <c r="O23" s="6"/>
      <c r="P23" s="10">
        <f t="shared" si="4"/>
        <v>0</v>
      </c>
      <c r="Q23" s="40"/>
      <c r="R23" s="6"/>
      <c r="S23" s="18">
        <f t="shared" si="5"/>
        <v>0</v>
      </c>
      <c r="T23" s="54"/>
      <c r="U23" s="6"/>
      <c r="V23" s="10">
        <f t="shared" si="6"/>
        <v>0</v>
      </c>
      <c r="W23" s="27">
        <f t="shared" si="7"/>
        <v>0</v>
      </c>
    </row>
    <row r="24" spans="1:23" x14ac:dyDescent="0.2">
      <c r="A24" s="9"/>
      <c r="B24" s="15"/>
      <c r="C24" s="7"/>
      <c r="D24" s="16">
        <f t="shared" si="0"/>
        <v>0</v>
      </c>
      <c r="E24" s="39"/>
      <c r="F24" s="7"/>
      <c r="G24" s="16">
        <f t="shared" si="1"/>
        <v>0</v>
      </c>
      <c r="H24" s="11"/>
      <c r="I24" s="7"/>
      <c r="J24" s="9">
        <f t="shared" si="2"/>
        <v>0</v>
      </c>
      <c r="K24" s="39"/>
      <c r="L24" s="7"/>
      <c r="M24" s="16">
        <f t="shared" si="3"/>
        <v>0</v>
      </c>
      <c r="N24" s="55"/>
      <c r="O24" s="7"/>
      <c r="P24" s="9">
        <f t="shared" si="4"/>
        <v>0</v>
      </c>
      <c r="Q24" s="39"/>
      <c r="R24" s="7"/>
      <c r="S24" s="16">
        <f t="shared" si="5"/>
        <v>0</v>
      </c>
      <c r="T24" s="55"/>
      <c r="U24" s="7"/>
      <c r="V24" s="9">
        <f t="shared" si="6"/>
        <v>0</v>
      </c>
      <c r="W24" s="26">
        <f t="shared" si="7"/>
        <v>0</v>
      </c>
    </row>
    <row r="25" spans="1:23" x14ac:dyDescent="0.2">
      <c r="A25" s="10"/>
      <c r="B25" s="17"/>
      <c r="C25" s="6"/>
      <c r="D25" s="18">
        <f t="shared" si="0"/>
        <v>0</v>
      </c>
      <c r="E25" s="40"/>
      <c r="F25" s="6"/>
      <c r="G25" s="18">
        <f t="shared" si="1"/>
        <v>0</v>
      </c>
      <c r="H25" s="12"/>
      <c r="I25" s="6"/>
      <c r="J25" s="10">
        <f t="shared" si="2"/>
        <v>0</v>
      </c>
      <c r="K25" s="40"/>
      <c r="L25" s="6"/>
      <c r="M25" s="18">
        <f t="shared" si="3"/>
        <v>0</v>
      </c>
      <c r="N25" s="54"/>
      <c r="O25" s="6"/>
      <c r="P25" s="10">
        <f t="shared" si="4"/>
        <v>0</v>
      </c>
      <c r="Q25" s="40"/>
      <c r="R25" s="6"/>
      <c r="S25" s="18">
        <f t="shared" si="5"/>
        <v>0</v>
      </c>
      <c r="T25" s="54"/>
      <c r="U25" s="6"/>
      <c r="V25" s="10">
        <f t="shared" si="6"/>
        <v>0</v>
      </c>
      <c r="W25" s="27">
        <f t="shared" si="7"/>
        <v>0</v>
      </c>
    </row>
    <row r="26" spans="1:23" x14ac:dyDescent="0.2">
      <c r="A26" s="9"/>
      <c r="B26" s="15"/>
      <c r="C26" s="7"/>
      <c r="D26" s="16">
        <f t="shared" si="0"/>
        <v>0</v>
      </c>
      <c r="E26" s="39"/>
      <c r="F26" s="7"/>
      <c r="G26" s="16">
        <f t="shared" si="1"/>
        <v>0</v>
      </c>
      <c r="H26" s="11"/>
      <c r="I26" s="7"/>
      <c r="J26" s="9">
        <f t="shared" si="2"/>
        <v>0</v>
      </c>
      <c r="K26" s="39"/>
      <c r="L26" s="7"/>
      <c r="M26" s="16">
        <f t="shared" si="3"/>
        <v>0</v>
      </c>
      <c r="N26" s="55"/>
      <c r="O26" s="7"/>
      <c r="P26" s="9">
        <f t="shared" si="4"/>
        <v>0</v>
      </c>
      <c r="Q26" s="39"/>
      <c r="R26" s="7"/>
      <c r="S26" s="16">
        <f t="shared" si="5"/>
        <v>0</v>
      </c>
      <c r="T26" s="55"/>
      <c r="U26" s="7"/>
      <c r="V26" s="9">
        <f t="shared" si="6"/>
        <v>0</v>
      </c>
      <c r="W26" s="26">
        <f t="shared" si="7"/>
        <v>0</v>
      </c>
    </row>
    <row r="27" spans="1:23" x14ac:dyDescent="0.2">
      <c r="A27" s="10"/>
      <c r="B27" s="17"/>
      <c r="C27" s="6"/>
      <c r="D27" s="18">
        <f t="shared" si="0"/>
        <v>0</v>
      </c>
      <c r="E27" s="40"/>
      <c r="F27" s="6"/>
      <c r="G27" s="18">
        <f t="shared" si="1"/>
        <v>0</v>
      </c>
      <c r="H27" s="12"/>
      <c r="I27" s="6"/>
      <c r="J27" s="10">
        <f t="shared" si="2"/>
        <v>0</v>
      </c>
      <c r="K27" s="40"/>
      <c r="L27" s="6"/>
      <c r="M27" s="18">
        <f t="shared" si="3"/>
        <v>0</v>
      </c>
      <c r="N27" s="54"/>
      <c r="O27" s="6"/>
      <c r="P27" s="10">
        <f t="shared" si="4"/>
        <v>0</v>
      </c>
      <c r="Q27" s="40"/>
      <c r="R27" s="6"/>
      <c r="S27" s="18">
        <f t="shared" si="5"/>
        <v>0</v>
      </c>
      <c r="T27" s="54"/>
      <c r="U27" s="6"/>
      <c r="V27" s="10">
        <f t="shared" si="6"/>
        <v>0</v>
      </c>
      <c r="W27" s="27">
        <f t="shared" si="7"/>
        <v>0</v>
      </c>
    </row>
    <row r="28" spans="1:23" x14ac:dyDescent="0.2">
      <c r="A28" s="9"/>
      <c r="B28" s="15"/>
      <c r="C28" s="7"/>
      <c r="D28" s="16">
        <f t="shared" si="0"/>
        <v>0</v>
      </c>
      <c r="E28" s="39"/>
      <c r="F28" s="7"/>
      <c r="G28" s="16">
        <f t="shared" si="1"/>
        <v>0</v>
      </c>
      <c r="H28" s="11"/>
      <c r="I28" s="7"/>
      <c r="J28" s="9">
        <f t="shared" si="2"/>
        <v>0</v>
      </c>
      <c r="K28" s="39"/>
      <c r="L28" s="7"/>
      <c r="M28" s="16">
        <f t="shared" si="3"/>
        <v>0</v>
      </c>
      <c r="N28" s="55"/>
      <c r="O28" s="7"/>
      <c r="P28" s="9">
        <f t="shared" si="4"/>
        <v>0</v>
      </c>
      <c r="Q28" s="39"/>
      <c r="R28" s="7"/>
      <c r="S28" s="16">
        <f t="shared" si="5"/>
        <v>0</v>
      </c>
      <c r="T28" s="55"/>
      <c r="U28" s="7"/>
      <c r="V28" s="9">
        <f t="shared" si="6"/>
        <v>0</v>
      </c>
      <c r="W28" s="26">
        <f t="shared" si="7"/>
        <v>0</v>
      </c>
    </row>
    <row r="29" spans="1:23" x14ac:dyDescent="0.2">
      <c r="A29" s="10"/>
      <c r="B29" s="17"/>
      <c r="C29" s="6"/>
      <c r="D29" s="18">
        <f t="shared" si="0"/>
        <v>0</v>
      </c>
      <c r="E29" s="40"/>
      <c r="F29" s="6"/>
      <c r="G29" s="18">
        <f t="shared" si="1"/>
        <v>0</v>
      </c>
      <c r="H29" s="12"/>
      <c r="I29" s="6"/>
      <c r="J29" s="10">
        <f t="shared" si="2"/>
        <v>0</v>
      </c>
      <c r="K29" s="40"/>
      <c r="L29" s="6"/>
      <c r="M29" s="18">
        <f t="shared" si="3"/>
        <v>0</v>
      </c>
      <c r="N29" s="54"/>
      <c r="O29" s="6"/>
      <c r="P29" s="10">
        <f t="shared" si="4"/>
        <v>0</v>
      </c>
      <c r="Q29" s="40"/>
      <c r="R29" s="6"/>
      <c r="S29" s="18">
        <f t="shared" si="5"/>
        <v>0</v>
      </c>
      <c r="T29" s="54"/>
      <c r="U29" s="6"/>
      <c r="V29" s="10">
        <f t="shared" si="6"/>
        <v>0</v>
      </c>
      <c r="W29" s="27">
        <f t="shared" si="7"/>
        <v>0</v>
      </c>
    </row>
    <row r="30" spans="1:23" x14ac:dyDescent="0.2">
      <c r="A30" s="9"/>
      <c r="B30" s="15"/>
      <c r="C30" s="7"/>
      <c r="D30" s="16">
        <f t="shared" si="0"/>
        <v>0</v>
      </c>
      <c r="E30" s="39"/>
      <c r="F30" s="7"/>
      <c r="G30" s="16">
        <f t="shared" si="1"/>
        <v>0</v>
      </c>
      <c r="H30" s="11"/>
      <c r="I30" s="7"/>
      <c r="J30" s="9">
        <f t="shared" si="2"/>
        <v>0</v>
      </c>
      <c r="K30" s="39"/>
      <c r="L30" s="7"/>
      <c r="M30" s="16">
        <f t="shared" si="3"/>
        <v>0</v>
      </c>
      <c r="N30" s="55"/>
      <c r="O30" s="7"/>
      <c r="P30" s="9">
        <f t="shared" si="4"/>
        <v>0</v>
      </c>
      <c r="Q30" s="39"/>
      <c r="R30" s="7"/>
      <c r="S30" s="16">
        <f t="shared" si="5"/>
        <v>0</v>
      </c>
      <c r="T30" s="55"/>
      <c r="U30" s="7"/>
      <c r="V30" s="9">
        <f t="shared" si="6"/>
        <v>0</v>
      </c>
      <c r="W30" s="26">
        <f t="shared" si="7"/>
        <v>0</v>
      </c>
    </row>
    <row r="31" spans="1:23" x14ac:dyDescent="0.2">
      <c r="A31" s="10"/>
      <c r="B31" s="17"/>
      <c r="C31" s="6"/>
      <c r="D31" s="18">
        <f t="shared" si="0"/>
        <v>0</v>
      </c>
      <c r="E31" s="40"/>
      <c r="F31" s="6"/>
      <c r="G31" s="18">
        <f t="shared" si="1"/>
        <v>0</v>
      </c>
      <c r="H31" s="12"/>
      <c r="I31" s="6"/>
      <c r="J31" s="10">
        <f t="shared" si="2"/>
        <v>0</v>
      </c>
      <c r="K31" s="40"/>
      <c r="L31" s="6"/>
      <c r="M31" s="18">
        <f t="shared" si="3"/>
        <v>0</v>
      </c>
      <c r="N31" s="54"/>
      <c r="O31" s="6"/>
      <c r="P31" s="10">
        <f t="shared" si="4"/>
        <v>0</v>
      </c>
      <c r="Q31" s="40"/>
      <c r="R31" s="6"/>
      <c r="S31" s="18">
        <f t="shared" si="5"/>
        <v>0</v>
      </c>
      <c r="T31" s="54"/>
      <c r="U31" s="6"/>
      <c r="V31" s="10">
        <f t="shared" si="6"/>
        <v>0</v>
      </c>
      <c r="W31" s="27">
        <f t="shared" si="7"/>
        <v>0</v>
      </c>
    </row>
    <row r="32" spans="1:23" x14ac:dyDescent="0.2">
      <c r="A32" s="9"/>
      <c r="B32" s="15"/>
      <c r="C32" s="7"/>
      <c r="D32" s="16">
        <f t="shared" si="0"/>
        <v>0</v>
      </c>
      <c r="E32" s="39"/>
      <c r="F32" s="7"/>
      <c r="G32" s="16">
        <f t="shared" si="1"/>
        <v>0</v>
      </c>
      <c r="H32" s="11"/>
      <c r="I32" s="7"/>
      <c r="J32" s="9">
        <f t="shared" si="2"/>
        <v>0</v>
      </c>
      <c r="K32" s="39"/>
      <c r="L32" s="7"/>
      <c r="M32" s="16">
        <f t="shared" si="3"/>
        <v>0</v>
      </c>
      <c r="N32" s="55"/>
      <c r="O32" s="7"/>
      <c r="P32" s="9">
        <f t="shared" si="4"/>
        <v>0</v>
      </c>
      <c r="Q32" s="39"/>
      <c r="R32" s="7"/>
      <c r="S32" s="16">
        <f t="shared" si="5"/>
        <v>0</v>
      </c>
      <c r="T32" s="55"/>
      <c r="U32" s="7"/>
      <c r="V32" s="9">
        <f t="shared" si="6"/>
        <v>0</v>
      </c>
      <c r="W32" s="26">
        <f t="shared" si="7"/>
        <v>0</v>
      </c>
    </row>
    <row r="33" spans="1:23" x14ac:dyDescent="0.2">
      <c r="A33" s="10"/>
      <c r="B33" s="17"/>
      <c r="C33" s="6"/>
      <c r="D33" s="18">
        <f t="shared" si="0"/>
        <v>0</v>
      </c>
      <c r="E33" s="40"/>
      <c r="F33" s="6"/>
      <c r="G33" s="18">
        <f t="shared" si="1"/>
        <v>0</v>
      </c>
      <c r="H33" s="12"/>
      <c r="I33" s="6"/>
      <c r="J33" s="10">
        <f t="shared" si="2"/>
        <v>0</v>
      </c>
      <c r="K33" s="40"/>
      <c r="L33" s="6"/>
      <c r="M33" s="18">
        <f t="shared" si="3"/>
        <v>0</v>
      </c>
      <c r="N33" s="54"/>
      <c r="O33" s="6"/>
      <c r="P33" s="10">
        <f t="shared" si="4"/>
        <v>0</v>
      </c>
      <c r="Q33" s="40"/>
      <c r="R33" s="6"/>
      <c r="S33" s="18">
        <f t="shared" si="5"/>
        <v>0</v>
      </c>
      <c r="T33" s="54"/>
      <c r="U33" s="6"/>
      <c r="V33" s="10">
        <f t="shared" si="6"/>
        <v>0</v>
      </c>
      <c r="W33" s="27">
        <f t="shared" si="7"/>
        <v>0</v>
      </c>
    </row>
    <row r="34" spans="1:23" x14ac:dyDescent="0.2">
      <c r="A34" s="9"/>
      <c r="B34" s="15"/>
      <c r="C34" s="7"/>
      <c r="D34" s="16">
        <f t="shared" si="0"/>
        <v>0</v>
      </c>
      <c r="E34" s="39"/>
      <c r="F34" s="7"/>
      <c r="G34" s="16">
        <f t="shared" si="1"/>
        <v>0</v>
      </c>
      <c r="H34" s="11"/>
      <c r="I34" s="7"/>
      <c r="J34" s="9">
        <f t="shared" si="2"/>
        <v>0</v>
      </c>
      <c r="K34" s="39"/>
      <c r="L34" s="7"/>
      <c r="M34" s="16">
        <f t="shared" si="3"/>
        <v>0</v>
      </c>
      <c r="N34" s="55"/>
      <c r="O34" s="7"/>
      <c r="P34" s="9">
        <f t="shared" si="4"/>
        <v>0</v>
      </c>
      <c r="Q34" s="39"/>
      <c r="R34" s="7"/>
      <c r="S34" s="16">
        <f t="shared" si="5"/>
        <v>0</v>
      </c>
      <c r="T34" s="55"/>
      <c r="U34" s="7"/>
      <c r="V34" s="9">
        <f t="shared" si="6"/>
        <v>0</v>
      </c>
      <c r="W34" s="26">
        <f t="shared" si="7"/>
        <v>0</v>
      </c>
    </row>
    <row r="35" spans="1:23" x14ac:dyDescent="0.2">
      <c r="A35" s="10"/>
      <c r="B35" s="17"/>
      <c r="C35" s="6"/>
      <c r="D35" s="18">
        <f t="shared" si="0"/>
        <v>0</v>
      </c>
      <c r="E35" s="40"/>
      <c r="F35" s="6"/>
      <c r="G35" s="18">
        <f t="shared" si="1"/>
        <v>0</v>
      </c>
      <c r="H35" s="12"/>
      <c r="I35" s="6"/>
      <c r="J35" s="10">
        <f t="shared" si="2"/>
        <v>0</v>
      </c>
      <c r="K35" s="40"/>
      <c r="L35" s="6"/>
      <c r="M35" s="18">
        <f t="shared" si="3"/>
        <v>0</v>
      </c>
      <c r="N35" s="54"/>
      <c r="O35" s="6"/>
      <c r="P35" s="10">
        <f t="shared" si="4"/>
        <v>0</v>
      </c>
      <c r="Q35" s="40"/>
      <c r="R35" s="6"/>
      <c r="S35" s="18">
        <f t="shared" si="5"/>
        <v>0</v>
      </c>
      <c r="T35" s="54"/>
      <c r="U35" s="6"/>
      <c r="V35" s="10">
        <f t="shared" si="6"/>
        <v>0</v>
      </c>
      <c r="W35" s="27">
        <f t="shared" si="7"/>
        <v>0</v>
      </c>
    </row>
    <row r="36" spans="1:23" x14ac:dyDescent="0.2">
      <c r="A36" s="9"/>
      <c r="B36" s="15"/>
      <c r="C36" s="7"/>
      <c r="D36" s="16">
        <f t="shared" si="0"/>
        <v>0</v>
      </c>
      <c r="E36" s="39"/>
      <c r="F36" s="7"/>
      <c r="G36" s="16">
        <f t="shared" si="1"/>
        <v>0</v>
      </c>
      <c r="H36" s="11"/>
      <c r="I36" s="7"/>
      <c r="J36" s="9">
        <f t="shared" si="2"/>
        <v>0</v>
      </c>
      <c r="K36" s="39"/>
      <c r="L36" s="7"/>
      <c r="M36" s="16">
        <f t="shared" si="3"/>
        <v>0</v>
      </c>
      <c r="N36" s="55"/>
      <c r="O36" s="7"/>
      <c r="P36" s="9">
        <f t="shared" si="4"/>
        <v>0</v>
      </c>
      <c r="Q36" s="39"/>
      <c r="R36" s="7"/>
      <c r="S36" s="16">
        <f t="shared" si="5"/>
        <v>0</v>
      </c>
      <c r="T36" s="55"/>
      <c r="U36" s="7"/>
      <c r="V36" s="9">
        <f t="shared" si="6"/>
        <v>0</v>
      </c>
      <c r="W36" s="26">
        <f t="shared" si="7"/>
        <v>0</v>
      </c>
    </row>
    <row r="37" spans="1:23" x14ac:dyDescent="0.2">
      <c r="A37" s="10"/>
      <c r="B37" s="17"/>
      <c r="C37" s="6"/>
      <c r="D37" s="18">
        <f t="shared" si="0"/>
        <v>0</v>
      </c>
      <c r="E37" s="40"/>
      <c r="F37" s="6"/>
      <c r="G37" s="18">
        <f t="shared" si="1"/>
        <v>0</v>
      </c>
      <c r="H37" s="12"/>
      <c r="I37" s="6"/>
      <c r="J37" s="10">
        <f t="shared" si="2"/>
        <v>0</v>
      </c>
      <c r="K37" s="40"/>
      <c r="L37" s="6"/>
      <c r="M37" s="18">
        <f t="shared" si="3"/>
        <v>0</v>
      </c>
      <c r="N37" s="54"/>
      <c r="O37" s="6"/>
      <c r="P37" s="10">
        <f t="shared" si="4"/>
        <v>0</v>
      </c>
      <c r="Q37" s="40"/>
      <c r="R37" s="6"/>
      <c r="S37" s="18">
        <f t="shared" si="5"/>
        <v>0</v>
      </c>
      <c r="T37" s="54"/>
      <c r="U37" s="6"/>
      <c r="V37" s="10">
        <f t="shared" si="6"/>
        <v>0</v>
      </c>
      <c r="W37" s="27">
        <f t="shared" si="7"/>
        <v>0</v>
      </c>
    </row>
    <row r="38" spans="1:23" x14ac:dyDescent="0.2">
      <c r="A38" s="9"/>
      <c r="B38" s="15"/>
      <c r="C38" s="7"/>
      <c r="D38" s="16">
        <f t="shared" si="0"/>
        <v>0</v>
      </c>
      <c r="E38" s="39"/>
      <c r="F38" s="7"/>
      <c r="G38" s="16">
        <f t="shared" si="1"/>
        <v>0</v>
      </c>
      <c r="H38" s="11"/>
      <c r="I38" s="7"/>
      <c r="J38" s="9">
        <f t="shared" si="2"/>
        <v>0</v>
      </c>
      <c r="K38" s="39"/>
      <c r="L38" s="7"/>
      <c r="M38" s="16">
        <f t="shared" si="3"/>
        <v>0</v>
      </c>
      <c r="N38" s="55"/>
      <c r="O38" s="7"/>
      <c r="P38" s="9">
        <f t="shared" si="4"/>
        <v>0</v>
      </c>
      <c r="Q38" s="39"/>
      <c r="R38" s="7"/>
      <c r="S38" s="16">
        <f t="shared" si="5"/>
        <v>0</v>
      </c>
      <c r="T38" s="55"/>
      <c r="U38" s="7"/>
      <c r="V38" s="9">
        <f t="shared" si="6"/>
        <v>0</v>
      </c>
      <c r="W38" s="26">
        <f t="shared" si="7"/>
        <v>0</v>
      </c>
    </row>
    <row r="39" spans="1:23" x14ac:dyDescent="0.2">
      <c r="A39" s="10"/>
      <c r="B39" s="17"/>
      <c r="C39" s="6"/>
      <c r="D39" s="18">
        <f t="shared" si="0"/>
        <v>0</v>
      </c>
      <c r="E39" s="40"/>
      <c r="F39" s="6"/>
      <c r="G39" s="18">
        <f t="shared" si="1"/>
        <v>0</v>
      </c>
      <c r="H39" s="12"/>
      <c r="I39" s="6"/>
      <c r="J39" s="10">
        <f t="shared" si="2"/>
        <v>0</v>
      </c>
      <c r="K39" s="40"/>
      <c r="L39" s="6"/>
      <c r="M39" s="18">
        <f t="shared" si="3"/>
        <v>0</v>
      </c>
      <c r="N39" s="54"/>
      <c r="O39" s="6"/>
      <c r="P39" s="10">
        <f t="shared" si="4"/>
        <v>0</v>
      </c>
      <c r="Q39" s="40"/>
      <c r="R39" s="6"/>
      <c r="S39" s="18">
        <f t="shared" si="5"/>
        <v>0</v>
      </c>
      <c r="T39" s="54"/>
      <c r="U39" s="6"/>
      <c r="V39" s="10">
        <f t="shared" si="6"/>
        <v>0</v>
      </c>
      <c r="W39" s="27">
        <f t="shared" si="7"/>
        <v>0</v>
      </c>
    </row>
  </sheetData>
  <autoFilter ref="A2:W2">
    <sortState ref="A3:W39">
      <sortCondition descending="1" ref="W2"/>
    </sortState>
  </autoFilter>
  <mergeCells count="7">
    <mergeCell ref="T1:V1"/>
    <mergeCell ref="B1:D1"/>
    <mergeCell ref="E1:G1"/>
    <mergeCell ref="H1:J1"/>
    <mergeCell ref="K1:M1"/>
    <mergeCell ref="N1:P1"/>
    <mergeCell ref="Q1:S1"/>
  </mergeCells>
  <pageMargins left="0.2" right="0.45" top="0.75" bottom="0.75" header="0.3" footer="0.3"/>
  <pageSetup orientation="landscape" verticalDpi="0" r:id="rId1"/>
  <headerFooter>
    <oddHeader>&amp;CTonasket Rodeo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3"/>
  <sheetViews>
    <sheetView workbookViewId="0">
      <selection activeCell="J26" sqref="J26"/>
    </sheetView>
  </sheetViews>
  <sheetFormatPr defaultRowHeight="12.75" x14ac:dyDescent="0.2"/>
  <sheetData>
    <row r="3" spans="2:11" x14ac:dyDescent="0.2">
      <c r="B3" s="100"/>
      <c r="C3" s="101" t="s">
        <v>11</v>
      </c>
      <c r="D3" s="102">
        <v>130</v>
      </c>
      <c r="E3" s="102"/>
      <c r="F3" s="103" t="s">
        <v>96</v>
      </c>
      <c r="G3" s="103" t="s">
        <v>97</v>
      </c>
      <c r="H3" s="103" t="s">
        <v>98</v>
      </c>
      <c r="I3" s="103" t="s">
        <v>99</v>
      </c>
      <c r="J3" s="104" t="s">
        <v>100</v>
      </c>
      <c r="K3" s="105"/>
    </row>
    <row r="4" spans="2:11" x14ac:dyDescent="0.2">
      <c r="B4" s="100"/>
      <c r="C4" s="101" t="s">
        <v>100</v>
      </c>
      <c r="D4" s="102">
        <v>1000</v>
      </c>
      <c r="E4" s="102"/>
      <c r="F4" s="102">
        <v>7</v>
      </c>
      <c r="G4" s="102">
        <v>4</v>
      </c>
      <c r="H4" s="102">
        <v>4</v>
      </c>
      <c r="I4" s="102">
        <v>3</v>
      </c>
      <c r="J4" s="102">
        <v>1</v>
      </c>
      <c r="K4" s="105"/>
    </row>
    <row r="5" spans="2:11" x14ac:dyDescent="0.2">
      <c r="B5" s="100"/>
      <c r="C5" s="101" t="s">
        <v>96</v>
      </c>
      <c r="D5" s="102">
        <v>860</v>
      </c>
      <c r="E5" s="102"/>
      <c r="F5" s="102">
        <v>4</v>
      </c>
      <c r="G5" s="102">
        <v>1</v>
      </c>
      <c r="H5" s="102">
        <v>2</v>
      </c>
      <c r="I5" s="102">
        <v>2</v>
      </c>
      <c r="J5" s="102">
        <v>1</v>
      </c>
      <c r="K5" s="105"/>
    </row>
    <row r="6" spans="2:11" x14ac:dyDescent="0.2">
      <c r="B6" s="100"/>
      <c r="C6" s="101" t="s">
        <v>97</v>
      </c>
      <c r="D6" s="102">
        <v>1240</v>
      </c>
      <c r="E6" s="102"/>
      <c r="F6" s="102">
        <v>4</v>
      </c>
      <c r="G6" s="102">
        <v>2</v>
      </c>
      <c r="H6" s="102">
        <v>5</v>
      </c>
      <c r="I6" s="102">
        <v>4</v>
      </c>
      <c r="J6" s="102">
        <v>1</v>
      </c>
      <c r="K6" s="105"/>
    </row>
    <row r="7" spans="2:11" x14ac:dyDescent="0.2">
      <c r="B7" s="100"/>
      <c r="C7" s="101" t="s">
        <v>98</v>
      </c>
      <c r="D7" s="102">
        <v>870</v>
      </c>
      <c r="E7" s="102"/>
      <c r="F7" s="102">
        <v>6</v>
      </c>
      <c r="G7" s="102">
        <v>5</v>
      </c>
      <c r="H7" s="102">
        <v>4</v>
      </c>
      <c r="I7" s="102">
        <v>4</v>
      </c>
      <c r="J7" s="102">
        <v>2</v>
      </c>
      <c r="K7" s="105"/>
    </row>
    <row r="8" spans="2:11" x14ac:dyDescent="0.2">
      <c r="B8" s="100"/>
      <c r="C8" s="101" t="s">
        <v>99</v>
      </c>
      <c r="D8" s="106">
        <v>520</v>
      </c>
      <c r="E8" s="102"/>
      <c r="F8" s="102">
        <v>6</v>
      </c>
      <c r="G8" s="102">
        <v>5</v>
      </c>
      <c r="H8" s="102">
        <v>4</v>
      </c>
      <c r="I8" s="102">
        <v>3</v>
      </c>
      <c r="J8" s="102">
        <v>1</v>
      </c>
      <c r="K8" s="105"/>
    </row>
    <row r="9" spans="2:11" x14ac:dyDescent="0.2">
      <c r="B9" s="100"/>
      <c r="C9" s="102"/>
      <c r="D9" s="102">
        <v>4620</v>
      </c>
      <c r="E9" s="102"/>
      <c r="F9" s="102">
        <v>5</v>
      </c>
      <c r="G9" s="102">
        <v>4</v>
      </c>
      <c r="H9" s="102">
        <v>5</v>
      </c>
      <c r="I9" s="102">
        <v>5</v>
      </c>
      <c r="J9" s="102">
        <v>1</v>
      </c>
      <c r="K9" s="105"/>
    </row>
    <row r="10" spans="2:11" x14ac:dyDescent="0.2">
      <c r="B10" s="100"/>
      <c r="C10" s="102"/>
      <c r="D10" s="102"/>
      <c r="E10" s="102"/>
      <c r="F10" s="102">
        <v>6</v>
      </c>
      <c r="G10" s="102">
        <v>5</v>
      </c>
      <c r="H10" s="106">
        <v>5</v>
      </c>
      <c r="I10" s="106">
        <v>5</v>
      </c>
      <c r="J10" s="102">
        <v>1</v>
      </c>
      <c r="K10" s="105"/>
    </row>
    <row r="11" spans="2:11" x14ac:dyDescent="0.2">
      <c r="B11" s="100"/>
      <c r="C11" s="102"/>
      <c r="D11" s="102"/>
      <c r="E11" s="102"/>
      <c r="F11" s="106">
        <v>5</v>
      </c>
      <c r="G11" s="106">
        <v>5</v>
      </c>
      <c r="H11" s="102">
        <v>29</v>
      </c>
      <c r="I11" s="102">
        <v>26</v>
      </c>
      <c r="J11" s="102">
        <v>1</v>
      </c>
      <c r="K11" s="105"/>
    </row>
    <row r="12" spans="2:11" x14ac:dyDescent="0.2">
      <c r="B12" s="100"/>
      <c r="C12" s="102"/>
      <c r="D12" s="102"/>
      <c r="E12" s="102"/>
      <c r="F12" s="102">
        <v>43</v>
      </c>
      <c r="G12" s="102">
        <v>31</v>
      </c>
      <c r="H12" s="102"/>
      <c r="I12" s="102"/>
      <c r="J12" s="106">
        <v>1</v>
      </c>
      <c r="K12" s="105"/>
    </row>
    <row r="13" spans="2:11" x14ac:dyDescent="0.2">
      <c r="B13" s="100"/>
      <c r="C13" s="102"/>
      <c r="D13" s="102"/>
      <c r="E13" s="102"/>
      <c r="F13" s="102"/>
      <c r="G13" s="102"/>
      <c r="H13" s="102"/>
      <c r="I13" s="102"/>
      <c r="J13" s="102">
        <v>10</v>
      </c>
      <c r="K13" s="105"/>
    </row>
  </sheetData>
  <pageMargins left="0.7" right="0.7" top="0.75" bottom="0.75" header="0.3" footer="0.3"/>
  <pageSetup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O92"/>
  <sheetViews>
    <sheetView showZeros="0" view="pageLayout" topLeftCell="A7" workbookViewId="0">
      <selection activeCell="S20" sqref="S20"/>
    </sheetView>
  </sheetViews>
  <sheetFormatPr defaultColWidth="3.140625" defaultRowHeight="12.75" x14ac:dyDescent="0.2"/>
  <cols>
    <col min="2" max="2" width="3.140625" customWidth="1"/>
    <col min="3" max="3" width="20.85546875" style="1" customWidth="1"/>
    <col min="4" max="4" width="9.7109375" style="1" customWidth="1"/>
    <col min="5" max="5" width="6.140625" style="1" customWidth="1"/>
    <col min="6" max="6" width="5.5703125" style="1" customWidth="1"/>
    <col min="7" max="11" width="6.5703125" style="1" customWidth="1"/>
    <col min="12" max="14" width="6.5703125" customWidth="1"/>
  </cols>
  <sheetData>
    <row r="1" spans="2:15" x14ac:dyDescent="0.2">
      <c r="B1" s="66" t="s">
        <v>85</v>
      </c>
      <c r="C1" s="61" t="s">
        <v>0</v>
      </c>
      <c r="D1" s="61"/>
      <c r="E1" s="157" t="s">
        <v>81</v>
      </c>
      <c r="F1" s="158"/>
      <c r="G1" s="159"/>
      <c r="H1" s="23"/>
      <c r="I1" s="53" t="s">
        <v>82</v>
      </c>
      <c r="J1" s="24"/>
      <c r="K1" s="65"/>
      <c r="L1" s="158" t="s">
        <v>83</v>
      </c>
      <c r="M1" s="158"/>
      <c r="N1" s="25" t="s">
        <v>4</v>
      </c>
    </row>
    <row r="2" spans="2:15" ht="32.25" x14ac:dyDescent="0.2">
      <c r="B2" s="66" t="s">
        <v>86</v>
      </c>
      <c r="C2" s="61"/>
      <c r="D2" s="56"/>
      <c r="E2" s="62" t="s">
        <v>84</v>
      </c>
      <c r="F2" s="67" t="s">
        <v>89</v>
      </c>
      <c r="G2" s="31" t="s">
        <v>2</v>
      </c>
      <c r="H2" s="30" t="s">
        <v>1</v>
      </c>
      <c r="I2" s="68" t="s">
        <v>89</v>
      </c>
      <c r="J2" s="32" t="s">
        <v>2</v>
      </c>
      <c r="K2" s="30" t="s">
        <v>84</v>
      </c>
      <c r="L2" s="69" t="s">
        <v>89</v>
      </c>
      <c r="M2" s="31" t="s">
        <v>2</v>
      </c>
      <c r="N2" s="35" t="s">
        <v>5</v>
      </c>
    </row>
    <row r="3" spans="2:15" s="3" customFormat="1" x14ac:dyDescent="0.2">
      <c r="B3" s="6">
        <v>1</v>
      </c>
      <c r="C3" s="6"/>
      <c r="D3" s="58" t="s">
        <v>90</v>
      </c>
      <c r="E3" s="64"/>
      <c r="F3" s="6">
        <f>E3+E4</f>
        <v>0</v>
      </c>
      <c r="G3" s="6"/>
      <c r="H3" s="17"/>
      <c r="I3" s="6"/>
      <c r="J3" s="18">
        <f t="shared" ref="J3:J42" si="0">IF(I3=1,"11",IF(I3=2,"9", IF(I3=3,"7",IF(I3=4,"5",IF(I3=5,"3",)))))</f>
        <v>0</v>
      </c>
      <c r="K3" s="17"/>
      <c r="L3" s="12"/>
      <c r="M3" s="6"/>
      <c r="N3" s="27"/>
    </row>
    <row r="4" spans="2:15" x14ac:dyDescent="0.2">
      <c r="B4" s="7"/>
      <c r="C4" s="7"/>
      <c r="D4" s="57" t="s">
        <v>91</v>
      </c>
      <c r="E4" s="63"/>
      <c r="F4" s="7"/>
      <c r="G4" s="7"/>
      <c r="H4" s="15"/>
      <c r="I4" s="7"/>
      <c r="J4" s="16">
        <f t="shared" si="0"/>
        <v>0</v>
      </c>
      <c r="K4" s="15"/>
      <c r="L4" s="11"/>
      <c r="M4" s="7"/>
      <c r="N4" s="26"/>
      <c r="O4" s="3"/>
    </row>
    <row r="5" spans="2:15" x14ac:dyDescent="0.2">
      <c r="B5" s="5">
        <v>2</v>
      </c>
      <c r="C5" s="5"/>
      <c r="D5" s="59" t="s">
        <v>88</v>
      </c>
      <c r="E5" s="29"/>
      <c r="F5" s="6">
        <f t="shared" ref="F5" si="1">E5+E6</f>
        <v>0</v>
      </c>
      <c r="G5" s="5"/>
      <c r="H5" s="19"/>
      <c r="I5" s="5"/>
      <c r="J5" s="20">
        <f t="shared" si="0"/>
        <v>0</v>
      </c>
      <c r="K5" s="19"/>
      <c r="L5" s="13"/>
      <c r="M5" s="5"/>
      <c r="N5" s="27"/>
      <c r="O5" s="3"/>
    </row>
    <row r="6" spans="2:15" x14ac:dyDescent="0.2">
      <c r="B6" s="4"/>
      <c r="C6" s="4"/>
      <c r="D6" s="60" t="s">
        <v>87</v>
      </c>
      <c r="E6" s="28"/>
      <c r="F6" s="7"/>
      <c r="G6" s="4"/>
      <c r="H6" s="21"/>
      <c r="I6" s="4"/>
      <c r="J6" s="22">
        <f t="shared" si="0"/>
        <v>0</v>
      </c>
      <c r="K6" s="21"/>
      <c r="L6" s="14"/>
      <c r="M6" s="4"/>
      <c r="N6" s="26"/>
      <c r="O6" s="3"/>
    </row>
    <row r="7" spans="2:15" s="3" customFormat="1" x14ac:dyDescent="0.2">
      <c r="B7" s="6">
        <v>3</v>
      </c>
      <c r="C7" s="6"/>
      <c r="D7" s="58" t="s">
        <v>88</v>
      </c>
      <c r="E7" s="64"/>
      <c r="F7" s="6">
        <f t="shared" ref="F7" si="2">E7+E8</f>
        <v>0</v>
      </c>
      <c r="G7" s="6"/>
      <c r="H7" s="17"/>
      <c r="I7" s="6"/>
      <c r="J7" s="18">
        <f t="shared" si="0"/>
        <v>0</v>
      </c>
      <c r="K7" s="17"/>
      <c r="L7" s="12"/>
      <c r="M7" s="6"/>
      <c r="N7" s="27"/>
    </row>
    <row r="8" spans="2:15" x14ac:dyDescent="0.2">
      <c r="B8" s="7"/>
      <c r="C8" s="7"/>
      <c r="D8" s="57" t="s">
        <v>87</v>
      </c>
      <c r="E8" s="63"/>
      <c r="F8" s="7"/>
      <c r="G8" s="7"/>
      <c r="H8" s="15"/>
      <c r="I8" s="7"/>
      <c r="J8" s="16">
        <f t="shared" si="0"/>
        <v>0</v>
      </c>
      <c r="K8" s="15"/>
      <c r="L8" s="11"/>
      <c r="M8" s="7"/>
      <c r="N8" s="26"/>
      <c r="O8" s="3"/>
    </row>
    <row r="9" spans="2:15" s="3" customFormat="1" x14ac:dyDescent="0.2">
      <c r="B9" s="6">
        <v>4</v>
      </c>
      <c r="C9" s="6"/>
      <c r="D9" s="58" t="s">
        <v>88</v>
      </c>
      <c r="E9" s="29"/>
      <c r="F9" s="6">
        <f t="shared" ref="F9" si="3">E9+E10</f>
        <v>0</v>
      </c>
      <c r="G9" s="6"/>
      <c r="H9" s="17"/>
      <c r="I9" s="6"/>
      <c r="J9" s="18">
        <f t="shared" si="0"/>
        <v>0</v>
      </c>
      <c r="K9" s="17"/>
      <c r="L9" s="12"/>
      <c r="M9" s="6"/>
      <c r="N9" s="27"/>
    </row>
    <row r="10" spans="2:15" x14ac:dyDescent="0.2">
      <c r="B10" s="7"/>
      <c r="C10" s="7"/>
      <c r="D10" s="57" t="s">
        <v>87</v>
      </c>
      <c r="E10" s="28"/>
      <c r="F10" s="7"/>
      <c r="G10" s="7"/>
      <c r="H10" s="15"/>
      <c r="I10" s="7"/>
      <c r="J10" s="16">
        <f t="shared" si="0"/>
        <v>0</v>
      </c>
      <c r="K10" s="15"/>
      <c r="L10" s="11"/>
      <c r="M10" s="7"/>
      <c r="N10" s="26"/>
      <c r="O10" s="3"/>
    </row>
    <row r="11" spans="2:15" s="3" customFormat="1" x14ac:dyDescent="0.2">
      <c r="B11" s="5">
        <v>5</v>
      </c>
      <c r="C11" s="5"/>
      <c r="D11" s="59" t="s">
        <v>88</v>
      </c>
      <c r="E11" s="64"/>
      <c r="F11" s="6">
        <f t="shared" ref="F11" si="4">E11+E12</f>
        <v>0</v>
      </c>
      <c r="G11" s="5"/>
      <c r="H11" s="19"/>
      <c r="I11" s="5"/>
      <c r="J11" s="20">
        <f t="shared" si="0"/>
        <v>0</v>
      </c>
      <c r="K11" s="19"/>
      <c r="L11" s="13"/>
      <c r="M11" s="5"/>
      <c r="N11" s="27"/>
    </row>
    <row r="12" spans="2:15" s="3" customFormat="1" x14ac:dyDescent="0.2">
      <c r="B12" s="7"/>
      <c r="C12" s="7"/>
      <c r="D12" s="60" t="s">
        <v>87</v>
      </c>
      <c r="E12" s="63"/>
      <c r="F12" s="7"/>
      <c r="G12" s="7"/>
      <c r="H12" s="15"/>
      <c r="I12" s="7"/>
      <c r="J12" s="16">
        <f t="shared" si="0"/>
        <v>0</v>
      </c>
      <c r="K12" s="15"/>
      <c r="L12" s="11"/>
      <c r="M12" s="7"/>
      <c r="N12" s="26"/>
    </row>
    <row r="13" spans="2:15" s="3" customFormat="1" x14ac:dyDescent="0.2">
      <c r="B13" s="6">
        <v>6</v>
      </c>
      <c r="C13" s="6"/>
      <c r="D13" s="58" t="s">
        <v>88</v>
      </c>
      <c r="E13" s="29"/>
      <c r="F13" s="6">
        <f t="shared" ref="F13" si="5">E13+E14</f>
        <v>0</v>
      </c>
      <c r="G13" s="6"/>
      <c r="H13" s="17"/>
      <c r="I13" s="6"/>
      <c r="J13" s="18">
        <f t="shared" si="0"/>
        <v>0</v>
      </c>
      <c r="K13" s="17"/>
      <c r="L13" s="12"/>
      <c r="M13" s="6"/>
      <c r="N13" s="27"/>
    </row>
    <row r="14" spans="2:15" s="3" customFormat="1" x14ac:dyDescent="0.2">
      <c r="B14" s="7"/>
      <c r="C14" s="7"/>
      <c r="D14" s="57" t="s">
        <v>87</v>
      </c>
      <c r="E14" s="28"/>
      <c r="F14" s="7"/>
      <c r="G14" s="7"/>
      <c r="H14" s="15"/>
      <c r="I14" s="7"/>
      <c r="J14" s="16">
        <f t="shared" si="0"/>
        <v>0</v>
      </c>
      <c r="K14" s="15"/>
      <c r="L14" s="11"/>
      <c r="M14" s="7"/>
      <c r="N14" s="26"/>
    </row>
    <row r="15" spans="2:15" s="3" customFormat="1" x14ac:dyDescent="0.2">
      <c r="B15" s="5">
        <v>7</v>
      </c>
      <c r="C15" s="6"/>
      <c r="D15" s="58" t="s">
        <v>88</v>
      </c>
      <c r="E15" s="64"/>
      <c r="F15" s="6">
        <f t="shared" ref="F15" si="6">E15+E16</f>
        <v>0</v>
      </c>
      <c r="G15" s="6"/>
      <c r="H15" s="17"/>
      <c r="I15" s="6"/>
      <c r="J15" s="18">
        <f t="shared" si="0"/>
        <v>0</v>
      </c>
      <c r="K15" s="17"/>
      <c r="L15" s="12"/>
      <c r="M15" s="6"/>
      <c r="N15" s="27"/>
    </row>
    <row r="16" spans="2:15" s="3" customFormat="1" x14ac:dyDescent="0.2">
      <c r="B16" s="4"/>
      <c r="C16" s="4"/>
      <c r="D16" s="57" t="s">
        <v>87</v>
      </c>
      <c r="E16" s="63"/>
      <c r="F16" s="7"/>
      <c r="G16" s="4"/>
      <c r="H16" s="21"/>
      <c r="I16" s="4"/>
      <c r="J16" s="22">
        <f t="shared" si="0"/>
        <v>0</v>
      </c>
      <c r="K16" s="21"/>
      <c r="L16" s="14"/>
      <c r="M16" s="4"/>
      <c r="N16" s="26"/>
    </row>
    <row r="17" spans="2:15" s="3" customFormat="1" x14ac:dyDescent="0.2">
      <c r="B17" s="6">
        <v>8</v>
      </c>
      <c r="C17" s="6"/>
      <c r="D17" s="59" t="s">
        <v>88</v>
      </c>
      <c r="E17" s="29"/>
      <c r="F17" s="6">
        <f t="shared" ref="F17" si="7">E17+E18</f>
        <v>0</v>
      </c>
      <c r="G17" s="6"/>
      <c r="H17" s="17"/>
      <c r="I17" s="6"/>
      <c r="J17" s="18">
        <f t="shared" si="0"/>
        <v>0</v>
      </c>
      <c r="K17" s="17"/>
      <c r="L17" s="12"/>
      <c r="M17" s="6"/>
      <c r="N17" s="27"/>
    </row>
    <row r="18" spans="2:15" s="3" customFormat="1" x14ac:dyDescent="0.2">
      <c r="B18" s="7"/>
      <c r="C18" s="4"/>
      <c r="D18" s="60" t="s">
        <v>87</v>
      </c>
      <c r="E18" s="28"/>
      <c r="F18" s="7"/>
      <c r="G18" s="4"/>
      <c r="H18" s="21"/>
      <c r="I18" s="4"/>
      <c r="J18" s="22">
        <f t="shared" si="0"/>
        <v>0</v>
      </c>
      <c r="K18" s="21"/>
      <c r="L18" s="14"/>
      <c r="M18" s="4"/>
      <c r="N18" s="26"/>
    </row>
    <row r="19" spans="2:15" s="3" customFormat="1" x14ac:dyDescent="0.2">
      <c r="B19" s="6">
        <v>9</v>
      </c>
      <c r="C19" s="6"/>
      <c r="D19" s="58" t="s">
        <v>88</v>
      </c>
      <c r="E19" s="64"/>
      <c r="F19" s="6">
        <f t="shared" ref="F19" si="8">E19+E20</f>
        <v>0</v>
      </c>
      <c r="G19" s="6"/>
      <c r="H19" s="17"/>
      <c r="I19" s="6"/>
      <c r="J19" s="18">
        <f t="shared" si="0"/>
        <v>0</v>
      </c>
      <c r="K19" s="17"/>
      <c r="L19" s="12"/>
      <c r="M19" s="6"/>
      <c r="N19" s="27"/>
    </row>
    <row r="20" spans="2:15" s="3" customFormat="1" x14ac:dyDescent="0.2">
      <c r="B20" s="7"/>
      <c r="C20" s="4"/>
      <c r="D20" s="57" t="s">
        <v>87</v>
      </c>
      <c r="E20" s="63"/>
      <c r="F20" s="7"/>
      <c r="G20" s="4"/>
      <c r="H20" s="21"/>
      <c r="I20" s="4"/>
      <c r="J20" s="22">
        <f t="shared" si="0"/>
        <v>0</v>
      </c>
      <c r="K20" s="21"/>
      <c r="L20" s="14"/>
      <c r="M20" s="4"/>
      <c r="N20" s="26"/>
    </row>
    <row r="21" spans="2:15" s="3" customFormat="1" x14ac:dyDescent="0.2">
      <c r="B21" s="5">
        <v>10</v>
      </c>
      <c r="C21" s="6"/>
      <c r="D21" s="58" t="s">
        <v>88</v>
      </c>
      <c r="E21" s="29"/>
      <c r="F21" s="6">
        <f t="shared" ref="F21" si="9">E21+E22</f>
        <v>0</v>
      </c>
      <c r="G21" s="6"/>
      <c r="H21" s="17"/>
      <c r="I21" s="6"/>
      <c r="J21" s="18">
        <f t="shared" si="0"/>
        <v>0</v>
      </c>
      <c r="K21" s="17"/>
      <c r="L21" s="12"/>
      <c r="M21" s="6"/>
      <c r="N21" s="27"/>
    </row>
    <row r="22" spans="2:15" s="3" customFormat="1" x14ac:dyDescent="0.2">
      <c r="B22" s="7"/>
      <c r="C22" s="4"/>
      <c r="D22" s="57" t="s">
        <v>87</v>
      </c>
      <c r="E22" s="28"/>
      <c r="F22" s="7"/>
      <c r="G22" s="4"/>
      <c r="H22" s="21"/>
      <c r="I22" s="4"/>
      <c r="J22" s="22">
        <f t="shared" si="0"/>
        <v>0</v>
      </c>
      <c r="K22" s="21"/>
      <c r="L22" s="14"/>
      <c r="M22" s="4"/>
      <c r="N22" s="26"/>
    </row>
    <row r="23" spans="2:15" s="3" customFormat="1" x14ac:dyDescent="0.2">
      <c r="B23" s="6">
        <v>11</v>
      </c>
      <c r="C23" s="6"/>
      <c r="D23" s="59" t="s">
        <v>88</v>
      </c>
      <c r="E23" s="64"/>
      <c r="F23" s="6">
        <f t="shared" ref="F23" si="10">E23+E24</f>
        <v>0</v>
      </c>
      <c r="G23" s="6"/>
      <c r="H23" s="17"/>
      <c r="I23" s="6"/>
      <c r="J23" s="18">
        <f t="shared" si="0"/>
        <v>0</v>
      </c>
      <c r="K23" s="17"/>
      <c r="L23" s="12"/>
      <c r="M23" s="6"/>
      <c r="N23" s="27"/>
    </row>
    <row r="24" spans="2:15" s="3" customFormat="1" x14ac:dyDescent="0.2">
      <c r="B24" s="7"/>
      <c r="C24" s="4"/>
      <c r="D24" s="60" t="s">
        <v>87</v>
      </c>
      <c r="E24" s="63"/>
      <c r="F24" s="7"/>
      <c r="G24" s="4"/>
      <c r="H24" s="21"/>
      <c r="I24" s="4"/>
      <c r="J24" s="22">
        <f t="shared" si="0"/>
        <v>0</v>
      </c>
      <c r="K24" s="21"/>
      <c r="L24" s="14"/>
      <c r="M24" s="4"/>
      <c r="N24" s="26"/>
    </row>
    <row r="25" spans="2:15" s="3" customFormat="1" x14ac:dyDescent="0.2">
      <c r="B25" s="5">
        <v>12</v>
      </c>
      <c r="C25" s="6"/>
      <c r="D25" s="58" t="s">
        <v>88</v>
      </c>
      <c r="E25" s="29"/>
      <c r="F25" s="6">
        <f t="shared" ref="F25" si="11">E25+E26</f>
        <v>0</v>
      </c>
      <c r="G25" s="6"/>
      <c r="H25" s="17"/>
      <c r="I25" s="6"/>
      <c r="J25" s="18">
        <f t="shared" si="0"/>
        <v>0</v>
      </c>
      <c r="K25" s="17"/>
      <c r="L25" s="12"/>
      <c r="M25" s="6"/>
      <c r="N25" s="27"/>
    </row>
    <row r="26" spans="2:15" s="3" customFormat="1" x14ac:dyDescent="0.2">
      <c r="B26" s="4"/>
      <c r="C26" s="4"/>
      <c r="D26" s="57" t="s">
        <v>87</v>
      </c>
      <c r="E26" s="28"/>
      <c r="F26" s="7"/>
      <c r="G26" s="4"/>
      <c r="H26" s="21"/>
      <c r="I26" s="4"/>
      <c r="J26" s="22">
        <f t="shared" si="0"/>
        <v>0</v>
      </c>
      <c r="K26" s="21"/>
      <c r="L26" s="14"/>
      <c r="M26" s="4"/>
      <c r="N26" s="26"/>
    </row>
    <row r="27" spans="2:15" s="3" customFormat="1" x14ac:dyDescent="0.2">
      <c r="B27" s="6">
        <v>13</v>
      </c>
      <c r="C27" s="6"/>
      <c r="D27" s="58" t="s">
        <v>88</v>
      </c>
      <c r="E27" s="64"/>
      <c r="F27" s="6">
        <f t="shared" ref="F27" si="12">E27+E28</f>
        <v>0</v>
      </c>
      <c r="G27" s="6"/>
      <c r="H27" s="17"/>
      <c r="I27" s="6"/>
      <c r="J27" s="18">
        <f t="shared" si="0"/>
        <v>0</v>
      </c>
      <c r="K27" s="17"/>
      <c r="L27" s="12"/>
      <c r="M27" s="6"/>
      <c r="N27" s="27"/>
    </row>
    <row r="28" spans="2:15" s="3" customFormat="1" x14ac:dyDescent="0.2">
      <c r="B28" s="7"/>
      <c r="C28" s="4"/>
      <c r="D28" s="57" t="s">
        <v>87</v>
      </c>
      <c r="E28" s="63"/>
      <c r="F28" s="7"/>
      <c r="G28" s="4"/>
      <c r="H28" s="21"/>
      <c r="I28" s="4"/>
      <c r="J28" s="22">
        <f t="shared" si="0"/>
        <v>0</v>
      </c>
      <c r="K28" s="21"/>
      <c r="L28" s="14"/>
      <c r="M28" s="4"/>
      <c r="N28" s="26"/>
    </row>
    <row r="29" spans="2:15" s="3" customFormat="1" x14ac:dyDescent="0.2">
      <c r="B29" s="6">
        <v>14</v>
      </c>
      <c r="C29" s="6"/>
      <c r="D29" s="59" t="s">
        <v>88</v>
      </c>
      <c r="E29" s="29"/>
      <c r="F29" s="6">
        <f t="shared" ref="F29" si="13">E29+E30</f>
        <v>0</v>
      </c>
      <c r="G29" s="6"/>
      <c r="H29" s="17"/>
      <c r="I29" s="6"/>
      <c r="J29" s="18">
        <f t="shared" si="0"/>
        <v>0</v>
      </c>
      <c r="K29" s="17"/>
      <c r="L29" s="12"/>
      <c r="M29" s="6"/>
      <c r="N29" s="27"/>
    </row>
    <row r="30" spans="2:15" s="3" customFormat="1" x14ac:dyDescent="0.2">
      <c r="B30" s="7"/>
      <c r="C30" s="4"/>
      <c r="D30" s="60" t="s">
        <v>87</v>
      </c>
      <c r="E30" s="28"/>
      <c r="F30" s="7"/>
      <c r="G30" s="4"/>
      <c r="H30" s="21"/>
      <c r="I30" s="4"/>
      <c r="J30" s="22">
        <f t="shared" si="0"/>
        <v>0</v>
      </c>
      <c r="K30" s="21"/>
      <c r="L30" s="14"/>
      <c r="M30" s="4"/>
      <c r="N30" s="26"/>
    </row>
    <row r="31" spans="2:15" x14ac:dyDescent="0.2">
      <c r="B31" s="5">
        <v>15</v>
      </c>
      <c r="C31" s="6"/>
      <c r="D31" s="58" t="s">
        <v>88</v>
      </c>
      <c r="E31" s="64"/>
      <c r="F31" s="6">
        <f t="shared" ref="F31" si="14">E31+E32</f>
        <v>0</v>
      </c>
      <c r="G31" s="6"/>
      <c r="H31" s="17"/>
      <c r="I31" s="6"/>
      <c r="J31" s="18">
        <f t="shared" si="0"/>
        <v>0</v>
      </c>
      <c r="K31" s="17"/>
      <c r="L31" s="12"/>
      <c r="M31" s="6"/>
      <c r="N31" s="27"/>
      <c r="O31" s="3"/>
    </row>
    <row r="32" spans="2:15" x14ac:dyDescent="0.2">
      <c r="B32" s="7"/>
      <c r="C32" s="4"/>
      <c r="D32" s="57" t="s">
        <v>87</v>
      </c>
      <c r="E32" s="63"/>
      <c r="F32" s="7"/>
      <c r="G32" s="4"/>
      <c r="H32" s="21"/>
      <c r="I32" s="4"/>
      <c r="J32" s="22">
        <f t="shared" si="0"/>
        <v>0</v>
      </c>
      <c r="K32" s="21"/>
      <c r="L32" s="14"/>
      <c r="M32" s="4"/>
      <c r="N32" s="26"/>
      <c r="O32" s="3"/>
    </row>
    <row r="33" spans="2:15" x14ac:dyDescent="0.2">
      <c r="B33" s="6">
        <v>16</v>
      </c>
      <c r="C33" s="6"/>
      <c r="D33" s="58" t="s">
        <v>88</v>
      </c>
      <c r="E33" s="29"/>
      <c r="F33" s="6">
        <f t="shared" ref="F33" si="15">E33+E34</f>
        <v>0</v>
      </c>
      <c r="G33" s="6"/>
      <c r="H33" s="17"/>
      <c r="I33" s="6"/>
      <c r="J33" s="18">
        <f t="shared" si="0"/>
        <v>0</v>
      </c>
      <c r="K33" s="17"/>
      <c r="L33" s="12"/>
      <c r="M33" s="6"/>
      <c r="N33" s="27"/>
      <c r="O33" s="3"/>
    </row>
    <row r="34" spans="2:15" x14ac:dyDescent="0.2">
      <c r="B34" s="7"/>
      <c r="C34" s="4"/>
      <c r="D34" s="57" t="s">
        <v>87</v>
      </c>
      <c r="E34" s="28"/>
      <c r="F34" s="7"/>
      <c r="G34" s="4"/>
      <c r="H34" s="21"/>
      <c r="I34" s="4"/>
      <c r="J34" s="22">
        <f t="shared" si="0"/>
        <v>0</v>
      </c>
      <c r="K34" s="21"/>
      <c r="L34" s="14"/>
      <c r="M34" s="4"/>
      <c r="N34" s="26"/>
      <c r="O34" s="3"/>
    </row>
    <row r="35" spans="2:15" x14ac:dyDescent="0.2">
      <c r="B35" s="5">
        <v>17</v>
      </c>
      <c r="C35" s="6"/>
      <c r="D35" s="59" t="s">
        <v>88</v>
      </c>
      <c r="E35" s="64"/>
      <c r="F35" s="6">
        <f t="shared" ref="F35" si="16">E35+E36</f>
        <v>0</v>
      </c>
      <c r="G35" s="6"/>
      <c r="H35" s="17"/>
      <c r="I35" s="6"/>
      <c r="J35" s="18">
        <f t="shared" si="0"/>
        <v>0</v>
      </c>
      <c r="K35" s="17"/>
      <c r="L35" s="12"/>
      <c r="M35" s="6"/>
      <c r="N35" s="27"/>
      <c r="O35" s="3"/>
    </row>
    <row r="36" spans="2:15" x14ac:dyDescent="0.2">
      <c r="B36" s="4"/>
      <c r="C36" s="4"/>
      <c r="D36" s="60" t="s">
        <v>87</v>
      </c>
      <c r="E36" s="63"/>
      <c r="F36" s="7"/>
      <c r="G36" s="4"/>
      <c r="H36" s="21"/>
      <c r="I36" s="4"/>
      <c r="J36" s="22">
        <f t="shared" si="0"/>
        <v>0</v>
      </c>
      <c r="K36" s="21"/>
      <c r="L36" s="14"/>
      <c r="M36" s="4"/>
      <c r="N36" s="26"/>
      <c r="O36" s="3"/>
    </row>
    <row r="37" spans="2:15" x14ac:dyDescent="0.2">
      <c r="B37" s="6">
        <v>18</v>
      </c>
      <c r="C37" s="6"/>
      <c r="D37" s="58" t="s">
        <v>88</v>
      </c>
      <c r="E37" s="29"/>
      <c r="F37" s="6">
        <f t="shared" ref="F37" si="17">E37+E38</f>
        <v>0</v>
      </c>
      <c r="G37" s="6"/>
      <c r="H37" s="17"/>
      <c r="I37" s="6"/>
      <c r="J37" s="18">
        <f t="shared" si="0"/>
        <v>0</v>
      </c>
      <c r="K37" s="17"/>
      <c r="L37" s="12"/>
      <c r="M37" s="6"/>
      <c r="N37" s="27"/>
      <c r="O37" s="3"/>
    </row>
    <row r="38" spans="2:15" x14ac:dyDescent="0.2">
      <c r="B38" s="7"/>
      <c r="C38" s="4"/>
      <c r="D38" s="57" t="s">
        <v>87</v>
      </c>
      <c r="E38" s="28"/>
      <c r="F38" s="7"/>
      <c r="G38" s="4"/>
      <c r="H38" s="21"/>
      <c r="I38" s="4"/>
      <c r="J38" s="22">
        <f t="shared" si="0"/>
        <v>0</v>
      </c>
      <c r="K38" s="21"/>
      <c r="L38" s="14"/>
      <c r="M38" s="4"/>
      <c r="N38" s="26"/>
      <c r="O38" s="3"/>
    </row>
    <row r="39" spans="2:15" x14ac:dyDescent="0.2">
      <c r="B39" s="6">
        <v>19</v>
      </c>
      <c r="C39" s="6"/>
      <c r="D39" s="58" t="s">
        <v>88</v>
      </c>
      <c r="E39" s="64"/>
      <c r="F39" s="6">
        <f t="shared" ref="F39" si="18">E39+E40</f>
        <v>0</v>
      </c>
      <c r="G39" s="6"/>
      <c r="H39" s="17"/>
      <c r="I39" s="6"/>
      <c r="J39" s="18">
        <f t="shared" si="0"/>
        <v>0</v>
      </c>
      <c r="K39" s="17"/>
      <c r="L39" s="12"/>
      <c r="M39" s="6"/>
      <c r="N39" s="27"/>
      <c r="O39" s="3"/>
    </row>
    <row r="40" spans="2:15" x14ac:dyDescent="0.2">
      <c r="B40" s="7"/>
      <c r="C40" s="4"/>
      <c r="D40" s="57" t="s">
        <v>87</v>
      </c>
      <c r="E40" s="63"/>
      <c r="F40" s="7"/>
      <c r="G40" s="4"/>
      <c r="H40" s="21"/>
      <c r="I40" s="4"/>
      <c r="J40" s="22">
        <f t="shared" si="0"/>
        <v>0</v>
      </c>
      <c r="K40" s="21"/>
      <c r="L40" s="14"/>
      <c r="M40" s="4"/>
      <c r="N40" s="26"/>
      <c r="O40" s="3"/>
    </row>
    <row r="41" spans="2:15" x14ac:dyDescent="0.2">
      <c r="B41" s="5">
        <v>20</v>
      </c>
      <c r="C41" s="6"/>
      <c r="D41" s="59" t="s">
        <v>88</v>
      </c>
      <c r="E41" s="29"/>
      <c r="F41" s="6">
        <f t="shared" ref="F41:F89" si="19">E41+E42</f>
        <v>0</v>
      </c>
      <c r="G41" s="6"/>
      <c r="H41" s="17"/>
      <c r="I41" s="6"/>
      <c r="J41" s="18">
        <f t="shared" si="0"/>
        <v>0</v>
      </c>
      <c r="K41" s="17"/>
      <c r="L41" s="12"/>
      <c r="M41" s="6"/>
      <c r="N41" s="27"/>
      <c r="O41" s="3"/>
    </row>
    <row r="42" spans="2:15" x14ac:dyDescent="0.2">
      <c r="B42" s="7"/>
      <c r="C42" s="4"/>
      <c r="D42" s="60" t="s">
        <v>87</v>
      </c>
      <c r="E42" s="28"/>
      <c r="F42" s="7"/>
      <c r="G42" s="4"/>
      <c r="H42" s="21"/>
      <c r="I42" s="4"/>
      <c r="J42" s="22">
        <f t="shared" si="0"/>
        <v>0</v>
      </c>
      <c r="K42" s="21"/>
      <c r="L42" s="14"/>
      <c r="M42" s="4"/>
      <c r="N42" s="26"/>
      <c r="O42" s="3"/>
    </row>
    <row r="43" spans="2:15" x14ac:dyDescent="0.2">
      <c r="B43" s="6">
        <v>21</v>
      </c>
      <c r="C43" s="6"/>
      <c r="D43" s="58" t="s">
        <v>88</v>
      </c>
      <c r="E43" s="64"/>
      <c r="F43" s="6">
        <f t="shared" ref="F43:F91" si="20">E43+E44</f>
        <v>0</v>
      </c>
      <c r="G43" s="6"/>
      <c r="H43" s="17"/>
      <c r="I43" s="6"/>
      <c r="J43" s="18">
        <f t="shared" ref="J43:J92" si="21">IF(I43=1,"11",IF(I43=2,"9", IF(I43=3,"7",IF(I43=4,"5",IF(I43=5,"3",)))))</f>
        <v>0</v>
      </c>
      <c r="K43" s="17"/>
      <c r="L43" s="12"/>
      <c r="M43" s="6"/>
      <c r="N43" s="27"/>
      <c r="O43" s="3"/>
    </row>
    <row r="44" spans="2:15" x14ac:dyDescent="0.2">
      <c r="B44" s="7"/>
      <c r="C44" s="4"/>
      <c r="D44" s="57" t="s">
        <v>87</v>
      </c>
      <c r="E44" s="63"/>
      <c r="F44" s="7"/>
      <c r="G44" s="4"/>
      <c r="H44" s="21"/>
      <c r="I44" s="4"/>
      <c r="J44" s="22">
        <f t="shared" si="21"/>
        <v>0</v>
      </c>
      <c r="K44" s="21"/>
      <c r="L44" s="14"/>
      <c r="M44" s="4"/>
      <c r="N44" s="26"/>
    </row>
    <row r="45" spans="2:15" x14ac:dyDescent="0.2">
      <c r="B45" s="5">
        <v>22</v>
      </c>
      <c r="C45" s="6"/>
      <c r="D45" s="58" t="s">
        <v>88</v>
      </c>
      <c r="E45" s="29"/>
      <c r="F45" s="6">
        <f t="shared" ref="F45:F85" si="22">E45+E46</f>
        <v>0</v>
      </c>
      <c r="G45" s="6"/>
      <c r="H45" s="17"/>
      <c r="I45" s="6"/>
      <c r="J45" s="18">
        <f t="shared" si="21"/>
        <v>0</v>
      </c>
      <c r="K45" s="17"/>
      <c r="L45" s="12"/>
      <c r="M45" s="6"/>
      <c r="N45" s="27"/>
    </row>
    <row r="46" spans="2:15" x14ac:dyDescent="0.2">
      <c r="B46" s="4"/>
      <c r="C46" s="4"/>
      <c r="D46" s="57" t="s">
        <v>87</v>
      </c>
      <c r="E46" s="28"/>
      <c r="F46" s="7"/>
      <c r="G46" s="4"/>
      <c r="H46" s="21"/>
      <c r="I46" s="4"/>
      <c r="J46" s="22">
        <f t="shared" si="21"/>
        <v>0</v>
      </c>
      <c r="K46" s="21"/>
      <c r="L46" s="14"/>
      <c r="M46" s="4"/>
      <c r="N46" s="26"/>
    </row>
    <row r="47" spans="2:15" x14ac:dyDescent="0.2">
      <c r="B47" s="6">
        <v>23</v>
      </c>
      <c r="C47" s="6"/>
      <c r="D47" s="59" t="s">
        <v>88</v>
      </c>
      <c r="E47" s="64"/>
      <c r="F47" s="6">
        <f t="shared" ref="F47:F87" si="23">E47+E48</f>
        <v>0</v>
      </c>
      <c r="G47" s="6"/>
      <c r="H47" s="17"/>
      <c r="I47" s="6"/>
      <c r="J47" s="18">
        <f t="shared" si="21"/>
        <v>0</v>
      </c>
      <c r="K47" s="17"/>
      <c r="L47" s="12"/>
      <c r="M47" s="6"/>
      <c r="N47" s="27"/>
    </row>
    <row r="48" spans="2:15" x14ac:dyDescent="0.2">
      <c r="B48" s="7"/>
      <c r="C48" s="4"/>
      <c r="D48" s="60" t="s">
        <v>87</v>
      </c>
      <c r="E48" s="63"/>
      <c r="F48" s="7"/>
      <c r="G48" s="4"/>
      <c r="H48" s="21"/>
      <c r="I48" s="4"/>
      <c r="J48" s="22">
        <f t="shared" si="21"/>
        <v>0</v>
      </c>
      <c r="K48" s="21"/>
      <c r="L48" s="14"/>
      <c r="M48" s="4"/>
      <c r="N48" s="26"/>
    </row>
    <row r="49" spans="2:14" x14ac:dyDescent="0.2">
      <c r="B49" s="6">
        <v>24</v>
      </c>
      <c r="C49" s="6"/>
      <c r="D49" s="58" t="s">
        <v>88</v>
      </c>
      <c r="E49" s="29"/>
      <c r="F49" s="6">
        <f t="shared" si="19"/>
        <v>0</v>
      </c>
      <c r="G49" s="6"/>
      <c r="H49" s="17"/>
      <c r="I49" s="6"/>
      <c r="J49" s="18">
        <f t="shared" si="21"/>
        <v>0</v>
      </c>
      <c r="K49" s="17"/>
      <c r="L49" s="12"/>
      <c r="M49" s="6"/>
      <c r="N49" s="27"/>
    </row>
    <row r="50" spans="2:14" x14ac:dyDescent="0.2">
      <c r="B50" s="7"/>
      <c r="C50" s="4"/>
      <c r="D50" s="57" t="s">
        <v>87</v>
      </c>
      <c r="E50" s="28"/>
      <c r="F50" s="7"/>
      <c r="G50" s="4"/>
      <c r="H50" s="21"/>
      <c r="I50" s="4"/>
      <c r="J50" s="22">
        <f t="shared" si="21"/>
        <v>0</v>
      </c>
      <c r="K50" s="21"/>
      <c r="L50" s="14"/>
      <c r="M50" s="4"/>
      <c r="N50" s="26"/>
    </row>
    <row r="51" spans="2:14" x14ac:dyDescent="0.2">
      <c r="B51" s="5">
        <v>25</v>
      </c>
      <c r="C51" s="6"/>
      <c r="D51" s="58" t="s">
        <v>88</v>
      </c>
      <c r="E51" s="64"/>
      <c r="F51" s="6">
        <f t="shared" si="20"/>
        <v>0</v>
      </c>
      <c r="G51" s="6"/>
      <c r="H51" s="17"/>
      <c r="I51" s="6"/>
      <c r="J51" s="18">
        <f t="shared" si="21"/>
        <v>0</v>
      </c>
      <c r="K51" s="17"/>
      <c r="L51" s="12"/>
      <c r="M51" s="6"/>
      <c r="N51" s="27"/>
    </row>
    <row r="52" spans="2:14" x14ac:dyDescent="0.2">
      <c r="B52" s="7"/>
      <c r="C52" s="4"/>
      <c r="D52" s="57" t="s">
        <v>87</v>
      </c>
      <c r="E52" s="63"/>
      <c r="F52" s="7"/>
      <c r="G52" s="4"/>
      <c r="H52" s="21"/>
      <c r="I52" s="4"/>
      <c r="J52" s="22">
        <f t="shared" si="21"/>
        <v>0</v>
      </c>
      <c r="K52" s="21"/>
      <c r="L52" s="14"/>
      <c r="M52" s="4"/>
      <c r="N52" s="26"/>
    </row>
    <row r="53" spans="2:14" x14ac:dyDescent="0.2">
      <c r="B53" s="6">
        <v>26</v>
      </c>
      <c r="C53" s="6"/>
      <c r="D53" s="59" t="s">
        <v>88</v>
      </c>
      <c r="E53" s="29"/>
      <c r="F53" s="6">
        <f t="shared" si="22"/>
        <v>0</v>
      </c>
      <c r="G53" s="6"/>
      <c r="H53" s="17"/>
      <c r="I53" s="6"/>
      <c r="J53" s="18">
        <f t="shared" si="21"/>
        <v>0</v>
      </c>
      <c r="K53" s="17"/>
      <c r="L53" s="12"/>
      <c r="M53" s="6"/>
      <c r="N53" s="27"/>
    </row>
    <row r="54" spans="2:14" x14ac:dyDescent="0.2">
      <c r="B54" s="7"/>
      <c r="C54" s="4"/>
      <c r="D54" s="60" t="s">
        <v>87</v>
      </c>
      <c r="E54" s="28"/>
      <c r="F54" s="7"/>
      <c r="G54" s="4"/>
      <c r="H54" s="21"/>
      <c r="I54" s="4"/>
      <c r="J54" s="22">
        <f t="shared" si="21"/>
        <v>0</v>
      </c>
      <c r="K54" s="21"/>
      <c r="L54" s="14"/>
      <c r="M54" s="4"/>
      <c r="N54" s="26"/>
    </row>
    <row r="55" spans="2:14" x14ac:dyDescent="0.2">
      <c r="B55" s="5">
        <v>27</v>
      </c>
      <c r="C55" s="6"/>
      <c r="D55" s="58" t="s">
        <v>88</v>
      </c>
      <c r="E55" s="64"/>
      <c r="F55" s="6">
        <f t="shared" si="23"/>
        <v>0</v>
      </c>
      <c r="G55" s="6"/>
      <c r="H55" s="17"/>
      <c r="I55" s="6"/>
      <c r="J55" s="18">
        <f t="shared" si="21"/>
        <v>0</v>
      </c>
      <c r="K55" s="17"/>
      <c r="L55" s="12"/>
      <c r="M55" s="6"/>
      <c r="N55" s="27"/>
    </row>
    <row r="56" spans="2:14" x14ac:dyDescent="0.2">
      <c r="B56" s="4"/>
      <c r="C56" s="4"/>
      <c r="D56" s="57" t="s">
        <v>87</v>
      </c>
      <c r="E56" s="63"/>
      <c r="F56" s="7"/>
      <c r="G56" s="4"/>
      <c r="H56" s="21"/>
      <c r="I56" s="4"/>
      <c r="J56" s="22">
        <f t="shared" si="21"/>
        <v>0</v>
      </c>
      <c r="K56" s="21"/>
      <c r="L56" s="14"/>
      <c r="M56" s="4"/>
      <c r="N56" s="26"/>
    </row>
    <row r="57" spans="2:14" x14ac:dyDescent="0.2">
      <c r="B57" s="6">
        <v>28</v>
      </c>
      <c r="C57" s="6"/>
      <c r="D57" s="58" t="s">
        <v>88</v>
      </c>
      <c r="E57" s="29"/>
      <c r="F57" s="6">
        <f t="shared" si="19"/>
        <v>0</v>
      </c>
      <c r="G57" s="6"/>
      <c r="H57" s="17"/>
      <c r="I57" s="6"/>
      <c r="J57" s="18">
        <f t="shared" si="21"/>
        <v>0</v>
      </c>
      <c r="K57" s="17"/>
      <c r="L57" s="12"/>
      <c r="M57" s="6"/>
      <c r="N57" s="27"/>
    </row>
    <row r="58" spans="2:14" x14ac:dyDescent="0.2">
      <c r="B58" s="7"/>
      <c r="C58" s="4"/>
      <c r="D58" s="57" t="s">
        <v>87</v>
      </c>
      <c r="E58" s="28"/>
      <c r="F58" s="7"/>
      <c r="G58" s="4"/>
      <c r="H58" s="21"/>
      <c r="I58" s="4"/>
      <c r="J58" s="22">
        <f t="shared" si="21"/>
        <v>0</v>
      </c>
      <c r="K58" s="21"/>
      <c r="L58" s="14"/>
      <c r="M58" s="4"/>
      <c r="N58" s="26"/>
    </row>
    <row r="59" spans="2:14" x14ac:dyDescent="0.2">
      <c r="B59" s="6">
        <v>29</v>
      </c>
      <c r="C59" s="6"/>
      <c r="D59" s="59" t="s">
        <v>88</v>
      </c>
      <c r="E59" s="64"/>
      <c r="F59" s="6">
        <f t="shared" si="20"/>
        <v>0</v>
      </c>
      <c r="G59" s="6"/>
      <c r="H59" s="17"/>
      <c r="I59" s="6"/>
      <c r="J59" s="18">
        <f t="shared" si="21"/>
        <v>0</v>
      </c>
      <c r="K59" s="17"/>
      <c r="L59" s="12"/>
      <c r="M59" s="6"/>
      <c r="N59" s="27"/>
    </row>
    <row r="60" spans="2:14" x14ac:dyDescent="0.2">
      <c r="B60" s="7"/>
      <c r="C60" s="4"/>
      <c r="D60" s="60" t="s">
        <v>87</v>
      </c>
      <c r="E60" s="63"/>
      <c r="F60" s="7"/>
      <c r="G60" s="4"/>
      <c r="H60" s="21"/>
      <c r="I60" s="4"/>
      <c r="J60" s="22">
        <f t="shared" si="21"/>
        <v>0</v>
      </c>
      <c r="K60" s="21"/>
      <c r="L60" s="14"/>
      <c r="M60" s="4"/>
      <c r="N60" s="26"/>
    </row>
    <row r="61" spans="2:14" x14ac:dyDescent="0.2">
      <c r="B61" s="5">
        <v>30</v>
      </c>
      <c r="C61" s="6"/>
      <c r="D61" s="58" t="s">
        <v>88</v>
      </c>
      <c r="E61" s="29"/>
      <c r="F61" s="6">
        <f t="shared" si="22"/>
        <v>0</v>
      </c>
      <c r="G61" s="6"/>
      <c r="H61" s="17"/>
      <c r="I61" s="6"/>
      <c r="J61" s="18">
        <f t="shared" si="21"/>
        <v>0</v>
      </c>
      <c r="K61" s="17"/>
      <c r="L61" s="12"/>
      <c r="M61" s="6"/>
      <c r="N61" s="27"/>
    </row>
    <row r="62" spans="2:14" x14ac:dyDescent="0.2">
      <c r="B62" s="7"/>
      <c r="C62" s="4"/>
      <c r="D62" s="57" t="s">
        <v>87</v>
      </c>
      <c r="E62" s="28"/>
      <c r="F62" s="7"/>
      <c r="G62" s="4"/>
      <c r="H62" s="21"/>
      <c r="I62" s="4"/>
      <c r="J62" s="22">
        <f t="shared" si="21"/>
        <v>0</v>
      </c>
      <c r="K62" s="21"/>
      <c r="L62" s="14"/>
      <c r="M62" s="4"/>
      <c r="N62" s="26"/>
    </row>
    <row r="63" spans="2:14" x14ac:dyDescent="0.2">
      <c r="B63" s="6">
        <v>31</v>
      </c>
      <c r="C63" s="6"/>
      <c r="D63" s="58" t="s">
        <v>88</v>
      </c>
      <c r="E63" s="64"/>
      <c r="F63" s="6">
        <f t="shared" si="23"/>
        <v>0</v>
      </c>
      <c r="G63" s="6"/>
      <c r="H63" s="17"/>
      <c r="I63" s="6"/>
      <c r="J63" s="18">
        <f t="shared" si="21"/>
        <v>0</v>
      </c>
      <c r="K63" s="17"/>
      <c r="L63" s="12"/>
      <c r="M63" s="6"/>
      <c r="N63" s="27"/>
    </row>
    <row r="64" spans="2:14" x14ac:dyDescent="0.2">
      <c r="B64" s="7"/>
      <c r="C64" s="4"/>
      <c r="D64" s="57" t="s">
        <v>87</v>
      </c>
      <c r="E64" s="63"/>
      <c r="F64" s="7"/>
      <c r="G64" s="4"/>
      <c r="H64" s="21"/>
      <c r="I64" s="4"/>
      <c r="J64" s="22">
        <f t="shared" si="21"/>
        <v>0</v>
      </c>
      <c r="K64" s="21"/>
      <c r="L64" s="14"/>
      <c r="M64" s="4"/>
      <c r="N64" s="26"/>
    </row>
    <row r="65" spans="2:14" x14ac:dyDescent="0.2">
      <c r="B65" s="5">
        <v>32</v>
      </c>
      <c r="C65" s="6"/>
      <c r="D65" s="59" t="s">
        <v>88</v>
      </c>
      <c r="E65" s="29"/>
      <c r="F65" s="6">
        <f t="shared" si="19"/>
        <v>0</v>
      </c>
      <c r="G65" s="6"/>
      <c r="H65" s="17"/>
      <c r="I65" s="6"/>
      <c r="J65" s="18">
        <f t="shared" si="21"/>
        <v>0</v>
      </c>
      <c r="K65" s="17"/>
      <c r="L65" s="12"/>
      <c r="M65" s="6"/>
      <c r="N65" s="27"/>
    </row>
    <row r="66" spans="2:14" x14ac:dyDescent="0.2">
      <c r="B66" s="4"/>
      <c r="C66" s="4"/>
      <c r="D66" s="60" t="s">
        <v>87</v>
      </c>
      <c r="E66" s="28"/>
      <c r="F66" s="7"/>
      <c r="G66" s="4"/>
      <c r="H66" s="21"/>
      <c r="I66" s="4"/>
      <c r="J66" s="22">
        <f t="shared" si="21"/>
        <v>0</v>
      </c>
      <c r="K66" s="21"/>
      <c r="L66" s="14"/>
      <c r="M66" s="4"/>
      <c r="N66" s="26"/>
    </row>
    <row r="67" spans="2:14" x14ac:dyDescent="0.2">
      <c r="B67" s="6">
        <v>33</v>
      </c>
      <c r="C67" s="6"/>
      <c r="D67" s="58" t="s">
        <v>88</v>
      </c>
      <c r="E67" s="64"/>
      <c r="F67" s="6">
        <f t="shared" si="20"/>
        <v>0</v>
      </c>
      <c r="G67" s="6"/>
      <c r="H67" s="17"/>
      <c r="I67" s="6"/>
      <c r="J67" s="18">
        <f t="shared" si="21"/>
        <v>0</v>
      </c>
      <c r="K67" s="17"/>
      <c r="L67" s="12"/>
      <c r="M67" s="6"/>
      <c r="N67" s="27"/>
    </row>
    <row r="68" spans="2:14" x14ac:dyDescent="0.2">
      <c r="B68" s="7"/>
      <c r="C68" s="4"/>
      <c r="D68" s="57" t="s">
        <v>87</v>
      </c>
      <c r="E68" s="63"/>
      <c r="F68" s="7"/>
      <c r="G68" s="4"/>
      <c r="H68" s="21"/>
      <c r="I68" s="4"/>
      <c r="J68" s="22">
        <f t="shared" si="21"/>
        <v>0</v>
      </c>
      <c r="K68" s="21"/>
      <c r="L68" s="14"/>
      <c r="M68" s="4"/>
      <c r="N68" s="26"/>
    </row>
    <row r="69" spans="2:14" x14ac:dyDescent="0.2">
      <c r="B69" s="6">
        <v>34</v>
      </c>
      <c r="C69" s="6"/>
      <c r="D69" s="58" t="s">
        <v>88</v>
      </c>
      <c r="E69" s="29"/>
      <c r="F69" s="6">
        <f t="shared" si="22"/>
        <v>0</v>
      </c>
      <c r="G69" s="6"/>
      <c r="H69" s="17"/>
      <c r="I69" s="6"/>
      <c r="J69" s="18">
        <f t="shared" si="21"/>
        <v>0</v>
      </c>
      <c r="K69" s="17"/>
      <c r="L69" s="12"/>
      <c r="M69" s="6"/>
      <c r="N69" s="27"/>
    </row>
    <row r="70" spans="2:14" x14ac:dyDescent="0.2">
      <c r="B70" s="7"/>
      <c r="C70" s="4"/>
      <c r="D70" s="57" t="s">
        <v>87</v>
      </c>
      <c r="E70" s="28"/>
      <c r="F70" s="7"/>
      <c r="G70" s="4"/>
      <c r="H70" s="21"/>
      <c r="I70" s="4"/>
      <c r="J70" s="22">
        <f t="shared" si="21"/>
        <v>0</v>
      </c>
      <c r="K70" s="21"/>
      <c r="L70" s="14"/>
      <c r="M70" s="4"/>
      <c r="N70" s="26"/>
    </row>
    <row r="71" spans="2:14" x14ac:dyDescent="0.2">
      <c r="B71" s="5">
        <v>35</v>
      </c>
      <c r="C71" s="6"/>
      <c r="D71" s="59" t="s">
        <v>88</v>
      </c>
      <c r="E71" s="64"/>
      <c r="F71" s="6">
        <f t="shared" si="23"/>
        <v>0</v>
      </c>
      <c r="G71" s="6"/>
      <c r="H71" s="17"/>
      <c r="I71" s="6"/>
      <c r="J71" s="18">
        <f t="shared" si="21"/>
        <v>0</v>
      </c>
      <c r="K71" s="17"/>
      <c r="L71" s="12"/>
      <c r="M71" s="6"/>
      <c r="N71" s="27"/>
    </row>
    <row r="72" spans="2:14" x14ac:dyDescent="0.2">
      <c r="B72" s="7"/>
      <c r="C72" s="4"/>
      <c r="D72" s="60" t="s">
        <v>87</v>
      </c>
      <c r="E72" s="63"/>
      <c r="F72" s="7"/>
      <c r="G72" s="4"/>
      <c r="H72" s="21"/>
      <c r="I72" s="4"/>
      <c r="J72" s="22">
        <f t="shared" si="21"/>
        <v>0</v>
      </c>
      <c r="K72" s="21"/>
      <c r="L72" s="14"/>
      <c r="M72" s="4"/>
      <c r="N72" s="26"/>
    </row>
    <row r="73" spans="2:14" x14ac:dyDescent="0.2">
      <c r="B73" s="6">
        <v>36</v>
      </c>
      <c r="C73" s="6"/>
      <c r="D73" s="58" t="s">
        <v>88</v>
      </c>
      <c r="E73" s="29"/>
      <c r="F73" s="6">
        <f t="shared" si="19"/>
        <v>0</v>
      </c>
      <c r="G73" s="6"/>
      <c r="H73" s="17"/>
      <c r="I73" s="6"/>
      <c r="J73" s="18">
        <f t="shared" si="21"/>
        <v>0</v>
      </c>
      <c r="K73" s="17"/>
      <c r="L73" s="12"/>
      <c r="M73" s="6"/>
      <c r="N73" s="27"/>
    </row>
    <row r="74" spans="2:14" x14ac:dyDescent="0.2">
      <c r="B74" s="7"/>
      <c r="C74" s="4"/>
      <c r="D74" s="57" t="s">
        <v>87</v>
      </c>
      <c r="E74" s="28"/>
      <c r="F74" s="7"/>
      <c r="G74" s="4"/>
      <c r="H74" s="21"/>
      <c r="I74" s="4"/>
      <c r="J74" s="22">
        <f t="shared" si="21"/>
        <v>0</v>
      </c>
      <c r="K74" s="21"/>
      <c r="L74" s="14"/>
      <c r="M74" s="4"/>
      <c r="N74" s="26"/>
    </row>
    <row r="75" spans="2:14" x14ac:dyDescent="0.2">
      <c r="B75" s="5">
        <v>37</v>
      </c>
      <c r="C75" s="6"/>
      <c r="D75" s="58" t="s">
        <v>88</v>
      </c>
      <c r="E75" s="64"/>
      <c r="F75" s="6">
        <f t="shared" si="20"/>
        <v>0</v>
      </c>
      <c r="G75" s="6"/>
      <c r="H75" s="17"/>
      <c r="I75" s="6"/>
      <c r="J75" s="18">
        <f t="shared" si="21"/>
        <v>0</v>
      </c>
      <c r="K75" s="17"/>
      <c r="L75" s="12"/>
      <c r="M75" s="6"/>
      <c r="N75" s="27"/>
    </row>
    <row r="76" spans="2:14" x14ac:dyDescent="0.2">
      <c r="B76" s="4"/>
      <c r="C76" s="4"/>
      <c r="D76" s="57" t="s">
        <v>87</v>
      </c>
      <c r="E76" s="63"/>
      <c r="F76" s="7"/>
      <c r="G76" s="4"/>
      <c r="H76" s="21"/>
      <c r="I76" s="4"/>
      <c r="J76" s="22">
        <f t="shared" si="21"/>
        <v>0</v>
      </c>
      <c r="K76" s="21"/>
      <c r="L76" s="14"/>
      <c r="M76" s="4"/>
      <c r="N76" s="26"/>
    </row>
    <row r="77" spans="2:14" x14ac:dyDescent="0.2">
      <c r="B77" s="6">
        <v>38</v>
      </c>
      <c r="C77" s="6"/>
      <c r="D77" s="59" t="s">
        <v>88</v>
      </c>
      <c r="E77" s="29"/>
      <c r="F77" s="6">
        <f t="shared" si="22"/>
        <v>0</v>
      </c>
      <c r="G77" s="6"/>
      <c r="H77" s="17"/>
      <c r="I77" s="6"/>
      <c r="J77" s="18">
        <f t="shared" si="21"/>
        <v>0</v>
      </c>
      <c r="K77" s="17"/>
      <c r="L77" s="12"/>
      <c r="M77" s="6"/>
      <c r="N77" s="27"/>
    </row>
    <row r="78" spans="2:14" x14ac:dyDescent="0.2">
      <c r="B78" s="7"/>
      <c r="C78" s="4"/>
      <c r="D78" s="60" t="s">
        <v>87</v>
      </c>
      <c r="E78" s="28"/>
      <c r="F78" s="7"/>
      <c r="G78" s="4"/>
      <c r="H78" s="21"/>
      <c r="I78" s="4"/>
      <c r="J78" s="22">
        <f t="shared" si="21"/>
        <v>0</v>
      </c>
      <c r="K78" s="21"/>
      <c r="L78" s="14"/>
      <c r="M78" s="4"/>
      <c r="N78" s="26"/>
    </row>
    <row r="79" spans="2:14" x14ac:dyDescent="0.2">
      <c r="B79" s="6">
        <v>39</v>
      </c>
      <c r="C79" s="6"/>
      <c r="D79" s="58" t="s">
        <v>88</v>
      </c>
      <c r="E79" s="64"/>
      <c r="F79" s="6">
        <f t="shared" si="23"/>
        <v>0</v>
      </c>
      <c r="G79" s="6"/>
      <c r="H79" s="17"/>
      <c r="I79" s="6"/>
      <c r="J79" s="18">
        <f t="shared" si="21"/>
        <v>0</v>
      </c>
      <c r="K79" s="17"/>
      <c r="L79" s="12"/>
      <c r="M79" s="6"/>
      <c r="N79" s="27"/>
    </row>
    <row r="80" spans="2:14" x14ac:dyDescent="0.2">
      <c r="B80" s="7"/>
      <c r="C80" s="4"/>
      <c r="D80" s="57" t="s">
        <v>87</v>
      </c>
      <c r="E80" s="63"/>
      <c r="F80" s="7"/>
      <c r="G80" s="4"/>
      <c r="H80" s="21"/>
      <c r="I80" s="4"/>
      <c r="J80" s="22">
        <f t="shared" si="21"/>
        <v>0</v>
      </c>
      <c r="K80" s="21"/>
      <c r="L80" s="14"/>
      <c r="M80" s="4"/>
      <c r="N80" s="26"/>
    </row>
    <row r="81" spans="2:14" x14ac:dyDescent="0.2">
      <c r="B81" s="5">
        <v>40</v>
      </c>
      <c r="C81" s="6"/>
      <c r="D81" s="58" t="s">
        <v>88</v>
      </c>
      <c r="E81" s="29"/>
      <c r="F81" s="6">
        <f t="shared" si="19"/>
        <v>0</v>
      </c>
      <c r="G81" s="6"/>
      <c r="H81" s="17"/>
      <c r="I81" s="6"/>
      <c r="J81" s="18">
        <f t="shared" si="21"/>
        <v>0</v>
      </c>
      <c r="K81" s="17"/>
      <c r="L81" s="12"/>
      <c r="M81" s="6"/>
      <c r="N81" s="27"/>
    </row>
    <row r="82" spans="2:14" x14ac:dyDescent="0.2">
      <c r="B82" s="7"/>
      <c r="C82" s="4"/>
      <c r="D82" s="57" t="s">
        <v>87</v>
      </c>
      <c r="E82" s="28"/>
      <c r="F82" s="7"/>
      <c r="G82" s="4"/>
      <c r="H82" s="21"/>
      <c r="I82" s="4"/>
      <c r="J82" s="22">
        <f t="shared" si="21"/>
        <v>0</v>
      </c>
      <c r="K82" s="21"/>
      <c r="L82" s="14"/>
      <c r="M82" s="4"/>
      <c r="N82" s="26"/>
    </row>
    <row r="83" spans="2:14" x14ac:dyDescent="0.2">
      <c r="B83" s="6">
        <v>41</v>
      </c>
      <c r="C83" s="6"/>
      <c r="D83" s="59" t="s">
        <v>88</v>
      </c>
      <c r="E83" s="64"/>
      <c r="F83" s="6">
        <f t="shared" si="20"/>
        <v>0</v>
      </c>
      <c r="G83" s="6"/>
      <c r="H83" s="17"/>
      <c r="I83" s="6"/>
      <c r="J83" s="18">
        <f t="shared" si="21"/>
        <v>0</v>
      </c>
      <c r="K83" s="17"/>
      <c r="L83" s="12"/>
      <c r="M83" s="6"/>
      <c r="N83" s="27"/>
    </row>
    <row r="84" spans="2:14" x14ac:dyDescent="0.2">
      <c r="B84" s="7"/>
      <c r="C84" s="4"/>
      <c r="D84" s="60" t="s">
        <v>87</v>
      </c>
      <c r="E84" s="63"/>
      <c r="F84" s="7"/>
      <c r="G84" s="4"/>
      <c r="H84" s="21"/>
      <c r="I84" s="4"/>
      <c r="J84" s="22">
        <f t="shared" si="21"/>
        <v>0</v>
      </c>
      <c r="K84" s="21"/>
      <c r="L84" s="14"/>
      <c r="M84" s="4"/>
      <c r="N84" s="26"/>
    </row>
    <row r="85" spans="2:14" x14ac:dyDescent="0.2">
      <c r="B85" s="5">
        <v>42</v>
      </c>
      <c r="C85" s="6"/>
      <c r="D85" s="58" t="s">
        <v>88</v>
      </c>
      <c r="E85" s="29"/>
      <c r="F85" s="6">
        <f t="shared" si="22"/>
        <v>0</v>
      </c>
      <c r="G85" s="6"/>
      <c r="H85" s="17"/>
      <c r="I85" s="6"/>
      <c r="J85" s="18">
        <f t="shared" si="21"/>
        <v>0</v>
      </c>
      <c r="K85" s="17"/>
      <c r="L85" s="12"/>
      <c r="M85" s="6"/>
      <c r="N85" s="27"/>
    </row>
    <row r="86" spans="2:14" x14ac:dyDescent="0.2">
      <c r="B86" s="4"/>
      <c r="C86" s="4"/>
      <c r="D86" s="57" t="s">
        <v>87</v>
      </c>
      <c r="E86" s="28"/>
      <c r="F86" s="7"/>
      <c r="G86" s="4"/>
      <c r="H86" s="21"/>
      <c r="I86" s="4"/>
      <c r="J86" s="22">
        <f t="shared" si="21"/>
        <v>0</v>
      </c>
      <c r="K86" s="21"/>
      <c r="L86" s="14"/>
      <c r="M86" s="4"/>
      <c r="N86" s="26"/>
    </row>
    <row r="87" spans="2:14" x14ac:dyDescent="0.2">
      <c r="B87" s="6">
        <v>43</v>
      </c>
      <c r="C87" s="6"/>
      <c r="D87" s="58" t="s">
        <v>88</v>
      </c>
      <c r="E87" s="64"/>
      <c r="F87" s="6">
        <f t="shared" si="23"/>
        <v>0</v>
      </c>
      <c r="G87" s="6"/>
      <c r="H87" s="17"/>
      <c r="I87" s="6"/>
      <c r="J87" s="18">
        <f t="shared" si="21"/>
        <v>0</v>
      </c>
      <c r="K87" s="17"/>
      <c r="L87" s="12"/>
      <c r="M87" s="6"/>
      <c r="N87" s="27"/>
    </row>
    <row r="88" spans="2:14" x14ac:dyDescent="0.2">
      <c r="B88" s="7"/>
      <c r="C88" s="4"/>
      <c r="D88" s="57" t="s">
        <v>87</v>
      </c>
      <c r="E88" s="63"/>
      <c r="F88" s="7"/>
      <c r="G88" s="4"/>
      <c r="H88" s="21"/>
      <c r="I88" s="4"/>
      <c r="J88" s="22">
        <f t="shared" si="21"/>
        <v>0</v>
      </c>
      <c r="K88" s="21"/>
      <c r="L88" s="14"/>
      <c r="M88" s="4"/>
      <c r="N88" s="26"/>
    </row>
    <row r="89" spans="2:14" x14ac:dyDescent="0.2">
      <c r="B89" s="6">
        <v>44</v>
      </c>
      <c r="C89" s="6"/>
      <c r="D89" s="59" t="s">
        <v>88</v>
      </c>
      <c r="E89" s="29"/>
      <c r="F89" s="6">
        <f t="shared" si="19"/>
        <v>0</v>
      </c>
      <c r="G89" s="6"/>
      <c r="H89" s="17"/>
      <c r="I89" s="6"/>
      <c r="J89" s="18">
        <f t="shared" si="21"/>
        <v>0</v>
      </c>
      <c r="K89" s="17"/>
      <c r="L89" s="12"/>
      <c r="M89" s="6"/>
      <c r="N89" s="27"/>
    </row>
    <row r="90" spans="2:14" x14ac:dyDescent="0.2">
      <c r="B90" s="7"/>
      <c r="C90" s="4"/>
      <c r="D90" s="60" t="s">
        <v>87</v>
      </c>
      <c r="E90" s="28"/>
      <c r="F90" s="7"/>
      <c r="G90" s="4"/>
      <c r="H90" s="21"/>
      <c r="I90" s="4"/>
      <c r="J90" s="22">
        <f t="shared" si="21"/>
        <v>0</v>
      </c>
      <c r="K90" s="21"/>
      <c r="L90" s="14"/>
      <c r="M90" s="4"/>
      <c r="N90" s="26"/>
    </row>
    <row r="91" spans="2:14" x14ac:dyDescent="0.2">
      <c r="B91" s="5">
        <v>45</v>
      </c>
      <c r="C91" s="6"/>
      <c r="D91" s="58" t="s">
        <v>88</v>
      </c>
      <c r="E91" s="64"/>
      <c r="F91" s="6">
        <f t="shared" si="20"/>
        <v>0</v>
      </c>
      <c r="G91" s="6"/>
      <c r="H91" s="17"/>
      <c r="I91" s="6"/>
      <c r="J91" s="18">
        <f t="shared" si="21"/>
        <v>0</v>
      </c>
      <c r="K91" s="17"/>
      <c r="L91" s="12"/>
      <c r="M91" s="6"/>
      <c r="N91" s="27"/>
    </row>
    <row r="92" spans="2:14" x14ac:dyDescent="0.2">
      <c r="B92" s="7"/>
      <c r="C92" s="4"/>
      <c r="D92" s="57" t="s">
        <v>87</v>
      </c>
      <c r="E92" s="63"/>
      <c r="F92" s="7"/>
      <c r="G92" s="4"/>
      <c r="H92" s="21"/>
      <c r="I92" s="4"/>
      <c r="J92" s="22">
        <f t="shared" si="21"/>
        <v>0</v>
      </c>
      <c r="K92" s="21"/>
      <c r="L92" s="14"/>
      <c r="M92" s="4"/>
      <c r="N92" s="26"/>
    </row>
  </sheetData>
  <autoFilter ref="C2:N2">
    <sortState ref="C3:Y44">
      <sortCondition ref="C2"/>
    </sortState>
  </autoFilter>
  <sortState ref="C3:S26">
    <sortCondition ref="C3"/>
  </sortState>
  <customSheetViews>
    <customSheetView guid="{A3DB49FE-1CFA-4808-87D9-B1F24CFD9A26}" showPageBreaks="1" zeroValues="0" printArea="1" showAutoFilter="1" view="pageLayout">
      <selection activeCell="D2" sqref="D2"/>
      <pageMargins left="0.5" right="0" top="1" bottom="0.75" header="0.5" footer="0.5"/>
      <printOptions gridLines="1"/>
      <pageSetup scale="78" orientation="landscape" horizontalDpi="4294967293" r:id="rId1"/>
      <headerFooter alignWithMargins="0">
        <oddHeader>&amp;L&amp;"Bodoni MT,Bold"&amp;16Tonasket Junior Rodeo&amp;C&amp;"Arial Rounded MT Bold,Regular"&amp;18&amp;K03+030Senior Boys&amp;R&amp;"Bodoni MT,Bold"&amp;16 2009</oddHeader>
        <oddFooter>&amp;CTonasket Junior Rodeo April 18th and 19th, 2009</oddFooter>
      </headerFooter>
      <autoFilter ref="A2:W2">
        <sortState ref="A3:W44">
          <sortCondition ref="A2"/>
        </sortState>
      </autoFilter>
    </customSheetView>
  </customSheetViews>
  <mergeCells count="2">
    <mergeCell ref="L1:M1"/>
    <mergeCell ref="E1:G1"/>
  </mergeCells>
  <phoneticPr fontId="0" type="noConversion"/>
  <printOptions gridLines="1"/>
  <pageMargins left="0.25" right="0" top="1" bottom="0.75" header="0.5" footer="0.5"/>
  <pageSetup fitToWidth="2" fitToHeight="2" orientation="portrait" horizontalDpi="4294967293" r:id="rId2"/>
  <headerFooter alignWithMargins="0">
    <oddHeader>&amp;L&amp;"Bodoni MT,Bold"&amp;14Tonasket Rodeo&amp;C&amp;"Arial Rounded MT Bold,Regular"&amp;14&amp;K03+019Bull Riding&amp;R&amp;"Bodoni MT,Bold"&amp;14Year</oddHeader>
    <oddFooter>&amp;L&amp;"Arial,Bold"Tonasket Rodeo &amp;C&amp;"Arial,Bold"Bull Riding&amp;R&amp;"Arial,Bold"May 29, 2009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A19" sqref="A1:D19"/>
    </sheetView>
  </sheetViews>
  <sheetFormatPr defaultRowHeight="12.75" x14ac:dyDescent="0.2"/>
  <cols>
    <col min="1" max="1" width="19.85546875" customWidth="1"/>
  </cols>
  <sheetData>
    <row r="1" spans="1:3" x14ac:dyDescent="0.2">
      <c r="A1" s="41"/>
      <c r="B1" s="41"/>
      <c r="C1" s="120"/>
    </row>
    <row r="2" spans="1:3" x14ac:dyDescent="0.2">
      <c r="A2" s="41"/>
      <c r="B2" s="41"/>
      <c r="C2" s="120"/>
    </row>
    <row r="3" spans="1:3" x14ac:dyDescent="0.2">
      <c r="A3" s="41"/>
      <c r="B3" s="41"/>
      <c r="C3" s="120"/>
    </row>
    <row r="4" spans="1:3" x14ac:dyDescent="0.2">
      <c r="A4" s="41"/>
      <c r="B4" s="41"/>
      <c r="C4" s="120"/>
    </row>
    <row r="5" spans="1:3" x14ac:dyDescent="0.2">
      <c r="A5" s="41"/>
      <c r="B5" s="41"/>
      <c r="C5" s="120"/>
    </row>
    <row r="6" spans="1:3" x14ac:dyDescent="0.2">
      <c r="A6" s="41"/>
      <c r="B6" s="41"/>
      <c r="C6" s="120"/>
    </row>
    <row r="7" spans="1:3" x14ac:dyDescent="0.2">
      <c r="A7" s="41"/>
      <c r="B7" s="41"/>
      <c r="C7" s="120"/>
    </row>
    <row r="8" spans="1:3" x14ac:dyDescent="0.2">
      <c r="A8" s="41"/>
      <c r="B8" s="41"/>
      <c r="C8" s="120"/>
    </row>
    <row r="9" spans="1:3" x14ac:dyDescent="0.2">
      <c r="A9" s="41"/>
      <c r="B9" s="41"/>
      <c r="C9" s="120"/>
    </row>
    <row r="10" spans="1:3" x14ac:dyDescent="0.2">
      <c r="A10" s="41"/>
      <c r="B10" s="41"/>
      <c r="C10" s="120"/>
    </row>
    <row r="11" spans="1:3" x14ac:dyDescent="0.2">
      <c r="A11" s="41"/>
      <c r="B11" s="41"/>
      <c r="C11" s="120"/>
    </row>
    <row r="12" spans="1:3" x14ac:dyDescent="0.2">
      <c r="A12" s="41"/>
      <c r="B12" s="41"/>
      <c r="C12" s="120"/>
    </row>
    <row r="13" spans="1:3" x14ac:dyDescent="0.2">
      <c r="A13" s="41"/>
      <c r="B13" s="41"/>
      <c r="C13" s="120"/>
    </row>
    <row r="14" spans="1:3" x14ac:dyDescent="0.2">
      <c r="A14" s="41"/>
      <c r="B14" s="41"/>
      <c r="C14" s="120"/>
    </row>
    <row r="15" spans="1:3" x14ac:dyDescent="0.2">
      <c r="A15" s="41"/>
      <c r="B15" s="41"/>
      <c r="C15" s="120"/>
    </row>
    <row r="16" spans="1:3" x14ac:dyDescent="0.2">
      <c r="A16" s="41"/>
      <c r="B16" s="41"/>
      <c r="C16" s="120"/>
    </row>
    <row r="17" spans="1:3" x14ac:dyDescent="0.2">
      <c r="A17" s="41"/>
      <c r="B17" s="41"/>
      <c r="C17" s="120"/>
    </row>
    <row r="18" spans="1:3" x14ac:dyDescent="0.2">
      <c r="A18" s="41"/>
      <c r="B18" s="41"/>
      <c r="C18" s="120"/>
    </row>
  </sheetData>
  <pageMargins left="0.7" right="0.7" top="0.75" bottom="0.75" header="0.3" footer="0.3"/>
  <pageSetup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3"/>
  <sheetViews>
    <sheetView topLeftCell="A26" workbookViewId="0">
      <selection activeCell="A36" sqref="A36"/>
    </sheetView>
  </sheetViews>
  <sheetFormatPr defaultRowHeight="12.75" x14ac:dyDescent="0.2"/>
  <cols>
    <col min="2" max="2" width="11.5703125" customWidth="1"/>
    <col min="3" max="3" width="9.5703125" customWidth="1"/>
  </cols>
  <sheetData>
    <row r="2" spans="1:2" x14ac:dyDescent="0.2">
      <c r="A2" s="41" t="s">
        <v>60</v>
      </c>
    </row>
    <row r="4" spans="1:2" x14ac:dyDescent="0.2">
      <c r="A4">
        <v>1</v>
      </c>
      <c r="B4" s="41" t="s">
        <v>34</v>
      </c>
    </row>
    <row r="5" spans="1:2" x14ac:dyDescent="0.2">
      <c r="B5" s="41" t="s">
        <v>61</v>
      </c>
    </row>
    <row r="6" spans="1:2" x14ac:dyDescent="0.2">
      <c r="A6">
        <v>2</v>
      </c>
      <c r="B6" s="41" t="s">
        <v>35</v>
      </c>
    </row>
    <row r="7" spans="1:2" x14ac:dyDescent="0.2">
      <c r="B7" s="41" t="s">
        <v>36</v>
      </c>
    </row>
    <row r="8" spans="1:2" x14ac:dyDescent="0.2">
      <c r="A8">
        <v>3</v>
      </c>
      <c r="B8" s="41" t="s">
        <v>62</v>
      </c>
    </row>
    <row r="9" spans="1:2" x14ac:dyDescent="0.2">
      <c r="B9" s="41" t="s">
        <v>37</v>
      </c>
    </row>
    <row r="10" spans="1:2" x14ac:dyDescent="0.2">
      <c r="A10">
        <v>4</v>
      </c>
      <c r="B10" s="41" t="s">
        <v>38</v>
      </c>
    </row>
    <row r="11" spans="1:2" x14ac:dyDescent="0.2">
      <c r="B11" s="41" t="s">
        <v>39</v>
      </c>
    </row>
    <row r="12" spans="1:2" x14ac:dyDescent="0.2">
      <c r="A12">
        <v>5</v>
      </c>
      <c r="B12" s="41" t="s">
        <v>40</v>
      </c>
    </row>
    <row r="13" spans="1:2" x14ac:dyDescent="0.2">
      <c r="A13">
        <v>6</v>
      </c>
      <c r="B13" s="41" t="s">
        <v>63</v>
      </c>
    </row>
    <row r="14" spans="1:2" x14ac:dyDescent="0.2">
      <c r="B14" s="41" t="s">
        <v>70</v>
      </c>
    </row>
    <row r="15" spans="1:2" x14ac:dyDescent="0.2">
      <c r="B15" s="41" t="s">
        <v>64</v>
      </c>
    </row>
    <row r="16" spans="1:2" x14ac:dyDescent="0.2">
      <c r="B16" s="41" t="s">
        <v>65</v>
      </c>
    </row>
    <row r="17" spans="1:3" x14ac:dyDescent="0.2">
      <c r="A17">
        <v>7</v>
      </c>
      <c r="B17" s="41" t="s">
        <v>66</v>
      </c>
    </row>
    <row r="18" spans="1:3" x14ac:dyDescent="0.2">
      <c r="B18" s="41" t="s">
        <v>41</v>
      </c>
    </row>
    <row r="21" spans="1:3" x14ac:dyDescent="0.2">
      <c r="B21" s="41" t="s">
        <v>50</v>
      </c>
    </row>
    <row r="22" spans="1:3" x14ac:dyDescent="0.2">
      <c r="B22" s="41" t="s">
        <v>51</v>
      </c>
    </row>
    <row r="24" spans="1:3" ht="51" x14ac:dyDescent="0.2">
      <c r="B24" s="42" t="s">
        <v>42</v>
      </c>
      <c r="C24" s="42" t="s">
        <v>43</v>
      </c>
    </row>
    <row r="25" spans="1:3" x14ac:dyDescent="0.2">
      <c r="B25" s="44" t="s">
        <v>44</v>
      </c>
      <c r="C25" s="45">
        <v>11</v>
      </c>
    </row>
    <row r="26" spans="1:3" x14ac:dyDescent="0.2">
      <c r="B26" s="43" t="s">
        <v>45</v>
      </c>
      <c r="C26" s="2">
        <v>9</v>
      </c>
    </row>
    <row r="27" spans="1:3" x14ac:dyDescent="0.2">
      <c r="B27" s="44" t="s">
        <v>46</v>
      </c>
      <c r="C27" s="45">
        <v>7</v>
      </c>
    </row>
    <row r="28" spans="1:3" x14ac:dyDescent="0.2">
      <c r="B28" s="43" t="s">
        <v>47</v>
      </c>
      <c r="C28" s="2">
        <v>5</v>
      </c>
    </row>
    <row r="29" spans="1:3" x14ac:dyDescent="0.2">
      <c r="B29" s="44" t="s">
        <v>48</v>
      </c>
      <c r="C29" s="45">
        <v>3</v>
      </c>
    </row>
    <row r="30" spans="1:3" x14ac:dyDescent="0.2">
      <c r="B30" s="43" t="s">
        <v>49</v>
      </c>
      <c r="C30" s="2">
        <v>1</v>
      </c>
    </row>
    <row r="32" spans="1:3" x14ac:dyDescent="0.2">
      <c r="B32" s="41" t="s">
        <v>52</v>
      </c>
    </row>
    <row r="33" spans="2:2" x14ac:dyDescent="0.2">
      <c r="B33" s="46" t="s">
        <v>53</v>
      </c>
    </row>
    <row r="34" spans="2:2" x14ac:dyDescent="0.2">
      <c r="B34" s="46" t="s">
        <v>54</v>
      </c>
    </row>
    <row r="35" spans="2:2" x14ac:dyDescent="0.2">
      <c r="B35" s="46" t="s">
        <v>55</v>
      </c>
    </row>
    <row r="36" spans="2:2" x14ac:dyDescent="0.2">
      <c r="B36" s="46" t="s">
        <v>56</v>
      </c>
    </row>
    <row r="37" spans="2:2" x14ac:dyDescent="0.2">
      <c r="B37" s="46" t="s">
        <v>57</v>
      </c>
    </row>
    <row r="38" spans="2:2" x14ac:dyDescent="0.2">
      <c r="B38" s="46" t="s">
        <v>67</v>
      </c>
    </row>
    <row r="39" spans="2:2" x14ac:dyDescent="0.2">
      <c r="B39" s="46" t="s">
        <v>68</v>
      </c>
    </row>
    <row r="40" spans="2:2" x14ac:dyDescent="0.2">
      <c r="B40" s="46" t="s">
        <v>58</v>
      </c>
    </row>
    <row r="41" spans="2:2" x14ac:dyDescent="0.2">
      <c r="B41" s="46" t="s">
        <v>69</v>
      </c>
    </row>
    <row r="42" spans="2:2" x14ac:dyDescent="0.2">
      <c r="B42" s="46" t="s">
        <v>59</v>
      </c>
    </row>
    <row r="43" spans="2:2" x14ac:dyDescent="0.2">
      <c r="B43" s="46"/>
    </row>
  </sheetData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9"/>
  <sheetViews>
    <sheetView workbookViewId="0">
      <selection activeCell="E11" sqref="E11"/>
    </sheetView>
  </sheetViews>
  <sheetFormatPr defaultRowHeight="12.75" x14ac:dyDescent="0.2"/>
  <cols>
    <col min="1" max="1" width="13.140625" customWidth="1"/>
    <col min="2" max="2" width="20" customWidth="1"/>
  </cols>
  <sheetData>
    <row r="2" spans="1:7" x14ac:dyDescent="0.2">
      <c r="A2" s="48" t="s">
        <v>1</v>
      </c>
      <c r="B2" s="47"/>
      <c r="C2" s="47"/>
    </row>
    <row r="3" spans="1:7" x14ac:dyDescent="0.2">
      <c r="A3" s="50">
        <v>45</v>
      </c>
      <c r="B3" s="52" t="s">
        <v>80</v>
      </c>
      <c r="C3" s="49">
        <v>5</v>
      </c>
      <c r="D3">
        <v>1</v>
      </c>
      <c r="E3" s="49">
        <v>2</v>
      </c>
      <c r="F3" s="49">
        <v>3</v>
      </c>
    </row>
    <row r="4" spans="1:7" x14ac:dyDescent="0.2">
      <c r="A4" s="51">
        <v>90</v>
      </c>
      <c r="B4" s="47"/>
      <c r="C4" s="47"/>
    </row>
    <row r="5" spans="1:7" x14ac:dyDescent="0.2">
      <c r="A5" s="50">
        <v>78</v>
      </c>
      <c r="B5" s="49"/>
      <c r="C5" s="49"/>
      <c r="E5">
        <v>1</v>
      </c>
      <c r="G5">
        <v>7</v>
      </c>
    </row>
    <row r="6" spans="1:7" x14ac:dyDescent="0.2">
      <c r="A6" s="48" t="s">
        <v>71</v>
      </c>
      <c r="B6" s="48" t="s">
        <v>72</v>
      </c>
      <c r="C6" s="48" t="s">
        <v>73</v>
      </c>
      <c r="E6">
        <v>2</v>
      </c>
    </row>
    <row r="7" spans="1:7" ht="25.5" x14ac:dyDescent="0.2">
      <c r="A7" s="50" t="str">
        <f>IF(A2&gt;89,"A",IF(A2&gt;79,"B", IF(A2&gt;69,"C",IF(A2&gt;59,"D","F"))))</f>
        <v>A</v>
      </c>
      <c r="B7" s="50" t="s">
        <v>74</v>
      </c>
      <c r="C7" s="50" t="s">
        <v>75</v>
      </c>
      <c r="E7">
        <v>3</v>
      </c>
    </row>
    <row r="8" spans="1:7" ht="25.5" x14ac:dyDescent="0.2">
      <c r="A8" s="51" t="str">
        <f>IF(A3&gt;89,"A",IF(A3&gt;79,"B", IF(A3&gt;69,"C",IF(A3&gt;59,"D","F"))))</f>
        <v>F</v>
      </c>
      <c r="B8" s="51" t="s">
        <v>76</v>
      </c>
      <c r="C8" s="51" t="s">
        <v>77</v>
      </c>
      <c r="E8">
        <v>4</v>
      </c>
    </row>
    <row r="9" spans="1:7" ht="25.5" x14ac:dyDescent="0.2">
      <c r="A9" s="50" t="str">
        <f>IF(A4=90,"1",IF(A4&gt;79,"B", IF(A4&gt;69,"C",IF(A4&gt;59,"D","F"))))</f>
        <v>1</v>
      </c>
      <c r="B9" s="50" t="s">
        <v>78</v>
      </c>
      <c r="C9" s="50" t="s">
        <v>79</v>
      </c>
      <c r="E9">
        <v>5</v>
      </c>
    </row>
    <row r="10" spans="1:7" x14ac:dyDescent="0.2">
      <c r="E10">
        <v>6</v>
      </c>
    </row>
    <row r="11" spans="1:7" x14ac:dyDescent="0.2">
      <c r="E11">
        <v>7</v>
      </c>
    </row>
    <row r="12" spans="1:7" x14ac:dyDescent="0.2">
      <c r="E12">
        <v>8</v>
      </c>
    </row>
    <row r="17" spans="2:8" x14ac:dyDescent="0.2">
      <c r="B17" s="50" t="str">
        <f>IF(C3=1,"11",IF(C3=2,"9", IF(C3=3,"7",IF(C3=4,"5",IF(C3=5,"3","F")))))</f>
        <v>3</v>
      </c>
    </row>
    <row r="19" spans="2:8" x14ac:dyDescent="0.2">
      <c r="B19" s="50" t="str">
        <f>IF(C5=1,"11",IF(C5=2,"9", IF(C5=3,"7",IF(C5=4,"5",IF(C5=5,"3","1")))))</f>
        <v>1</v>
      </c>
      <c r="C19" s="50" t="str">
        <f t="shared" ref="C19:G19" si="0">IF(D5=1,"11",IF(D5=2,"9", IF(D5=3,"7",IF(D5=4,"5",IF(D5=5,"3","1")))))</f>
        <v>1</v>
      </c>
      <c r="D19" s="50" t="str">
        <f>IF(C4=1,"11",IF(C4=2,"9", IF(C4=3,"7",IF(C4=4,"5",IF(C4=5,"3","1")))))</f>
        <v>1</v>
      </c>
      <c r="E19" s="50" t="str">
        <f t="shared" si="0"/>
        <v>1</v>
      </c>
      <c r="F19" s="50" t="str">
        <f>IF(G5=1,"11",IF(G5=2,"9",IF(G5=3,"7",IF(G5=4,"5",IF(G5=5,"3",IF(G5&gt;5,"1",))))))</f>
        <v>1</v>
      </c>
      <c r="G19" s="50" t="str">
        <f t="shared" si="0"/>
        <v>1</v>
      </c>
      <c r="H19" s="50">
        <f>B19+C19+D19+E19+F19++G19</f>
        <v>6</v>
      </c>
    </row>
    <row r="20" spans="2:8" x14ac:dyDescent="0.2">
      <c r="B20" s="50" t="str">
        <f t="shared" ref="B20:G29" si="1">IF(C6=1,"11",IF(C6=2,"9", IF(C6=3,"7",IF(C6=4,"5",IF(C6=5,"3","1")))))</f>
        <v>1</v>
      </c>
      <c r="C20" s="50" t="str">
        <f t="shared" si="1"/>
        <v>1</v>
      </c>
      <c r="D20" s="50" t="str">
        <f t="shared" si="1"/>
        <v>9</v>
      </c>
      <c r="E20" s="50" t="str">
        <f t="shared" si="1"/>
        <v>1</v>
      </c>
      <c r="F20" s="50">
        <f t="shared" ref="F20:F29" si="2">IF(G6=1,"11",IF(G6=2,"9",IF(G6=3,"7",IF(G6=4,"5",IF(G6=5,"3",IF(G6&gt;5,"1",))))))</f>
        <v>0</v>
      </c>
      <c r="G20" s="50" t="str">
        <f t="shared" si="1"/>
        <v>1</v>
      </c>
    </row>
    <row r="21" spans="2:8" x14ac:dyDescent="0.2">
      <c r="B21" s="50" t="str">
        <f t="shared" si="1"/>
        <v>1</v>
      </c>
      <c r="C21" s="50" t="str">
        <f t="shared" si="1"/>
        <v>1</v>
      </c>
      <c r="D21" s="50" t="str">
        <f t="shared" si="1"/>
        <v>7</v>
      </c>
      <c r="E21" s="50" t="str">
        <f t="shared" si="1"/>
        <v>1</v>
      </c>
      <c r="F21" s="50">
        <f t="shared" si="2"/>
        <v>0</v>
      </c>
      <c r="G21" s="50" t="str">
        <f t="shared" si="1"/>
        <v>1</v>
      </c>
    </row>
    <row r="22" spans="2:8" x14ac:dyDescent="0.2">
      <c r="B22" s="50" t="str">
        <f t="shared" si="1"/>
        <v>1</v>
      </c>
      <c r="C22" s="50" t="str">
        <f t="shared" si="1"/>
        <v>1</v>
      </c>
      <c r="D22" s="50" t="str">
        <f t="shared" si="1"/>
        <v>5</v>
      </c>
      <c r="E22" s="50" t="str">
        <f t="shared" si="1"/>
        <v>1</v>
      </c>
      <c r="F22" s="50">
        <f t="shared" si="2"/>
        <v>0</v>
      </c>
      <c r="G22" s="50" t="str">
        <f t="shared" si="1"/>
        <v>1</v>
      </c>
    </row>
    <row r="23" spans="2:8" x14ac:dyDescent="0.2">
      <c r="B23" s="50" t="str">
        <f t="shared" si="1"/>
        <v>1</v>
      </c>
      <c r="C23" s="50" t="str">
        <f t="shared" si="1"/>
        <v>1</v>
      </c>
      <c r="D23" s="50" t="str">
        <f t="shared" si="1"/>
        <v>3</v>
      </c>
      <c r="E23" s="50" t="str">
        <f t="shared" si="1"/>
        <v>1</v>
      </c>
      <c r="F23" s="50">
        <f t="shared" si="2"/>
        <v>0</v>
      </c>
      <c r="G23" s="50" t="str">
        <f t="shared" si="1"/>
        <v>1</v>
      </c>
    </row>
    <row r="24" spans="2:8" x14ac:dyDescent="0.2">
      <c r="B24" s="50" t="str">
        <f t="shared" si="1"/>
        <v>1</v>
      </c>
      <c r="C24" s="50" t="str">
        <f t="shared" si="1"/>
        <v>1</v>
      </c>
      <c r="D24" s="50" t="str">
        <f t="shared" si="1"/>
        <v>1</v>
      </c>
      <c r="E24" s="50" t="str">
        <f t="shared" si="1"/>
        <v>1</v>
      </c>
      <c r="F24" s="50">
        <f t="shared" si="2"/>
        <v>0</v>
      </c>
      <c r="G24" s="50" t="str">
        <f t="shared" si="1"/>
        <v>1</v>
      </c>
    </row>
    <row r="25" spans="2:8" x14ac:dyDescent="0.2">
      <c r="B25" s="50" t="str">
        <f t="shared" si="1"/>
        <v>1</v>
      </c>
      <c r="C25" s="50" t="str">
        <f t="shared" si="1"/>
        <v>1</v>
      </c>
      <c r="D25" s="50" t="str">
        <f t="shared" si="1"/>
        <v>1</v>
      </c>
      <c r="E25" s="50" t="str">
        <f t="shared" si="1"/>
        <v>1</v>
      </c>
      <c r="F25" s="50">
        <f t="shared" si="2"/>
        <v>0</v>
      </c>
      <c r="G25" s="50" t="str">
        <f t="shared" si="1"/>
        <v>1</v>
      </c>
    </row>
    <row r="26" spans="2:8" x14ac:dyDescent="0.2">
      <c r="B26" s="50" t="str">
        <f t="shared" si="1"/>
        <v>1</v>
      </c>
      <c r="C26" s="50" t="str">
        <f t="shared" si="1"/>
        <v>1</v>
      </c>
      <c r="D26" s="50"/>
      <c r="E26" s="50" t="str">
        <f t="shared" si="1"/>
        <v>1</v>
      </c>
      <c r="F26" s="50">
        <f t="shared" si="2"/>
        <v>0</v>
      </c>
      <c r="G26" s="50" t="str">
        <f t="shared" si="1"/>
        <v>1</v>
      </c>
    </row>
    <row r="27" spans="2:8" x14ac:dyDescent="0.2">
      <c r="B27" s="50" t="str">
        <f t="shared" si="1"/>
        <v>1</v>
      </c>
      <c r="C27" s="50" t="str">
        <f t="shared" si="1"/>
        <v>1</v>
      </c>
      <c r="D27" s="50" t="str">
        <f t="shared" si="1"/>
        <v>1</v>
      </c>
      <c r="E27" s="50" t="str">
        <f t="shared" si="1"/>
        <v>1</v>
      </c>
      <c r="F27" s="50">
        <f t="shared" si="2"/>
        <v>0</v>
      </c>
      <c r="G27" s="50" t="str">
        <f t="shared" si="1"/>
        <v>1</v>
      </c>
    </row>
    <row r="28" spans="2:8" x14ac:dyDescent="0.2">
      <c r="B28" s="50" t="str">
        <f t="shared" si="1"/>
        <v>1</v>
      </c>
      <c r="C28" s="50" t="str">
        <f t="shared" si="1"/>
        <v>1</v>
      </c>
      <c r="D28" s="50" t="str">
        <f t="shared" si="1"/>
        <v>1</v>
      </c>
      <c r="E28" s="50" t="str">
        <f t="shared" si="1"/>
        <v>1</v>
      </c>
      <c r="F28" s="50">
        <f t="shared" si="2"/>
        <v>0</v>
      </c>
      <c r="G28" s="50" t="str">
        <f t="shared" si="1"/>
        <v>1</v>
      </c>
    </row>
    <row r="29" spans="2:8" x14ac:dyDescent="0.2">
      <c r="B29" s="50" t="str">
        <f t="shared" si="1"/>
        <v>1</v>
      </c>
      <c r="C29" s="50" t="str">
        <f t="shared" si="1"/>
        <v>1</v>
      </c>
      <c r="D29" s="50" t="str">
        <f t="shared" si="1"/>
        <v>1</v>
      </c>
      <c r="E29" s="50" t="str">
        <f t="shared" si="1"/>
        <v>1</v>
      </c>
      <c r="F29" s="50">
        <f t="shared" si="2"/>
        <v>0</v>
      </c>
      <c r="G29" s="50" t="str">
        <f t="shared" si="1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CC37"/>
  <sheetViews>
    <sheetView showZeros="0" view="pageLayout" zoomScaleNormal="100" workbookViewId="0">
      <selection activeCell="P5" sqref="P5"/>
    </sheetView>
  </sheetViews>
  <sheetFormatPr defaultColWidth="6.85546875" defaultRowHeight="12.75" x14ac:dyDescent="0.2"/>
  <cols>
    <col min="1" max="1" width="22.140625" customWidth="1"/>
    <col min="2" max="2" width="5.85546875" style="91" customWidth="1"/>
    <col min="3" max="4" width="5.85546875" customWidth="1"/>
    <col min="5" max="5" width="5.85546875" style="78" customWidth="1"/>
    <col min="6" max="7" width="5.85546875" customWidth="1"/>
    <col min="8" max="8" width="5.85546875" style="78" customWidth="1"/>
    <col min="9" max="10" width="5.85546875" customWidth="1"/>
    <col min="11" max="11" width="5.85546875" style="78" customWidth="1"/>
    <col min="12" max="13" width="5.85546875" customWidth="1"/>
    <col min="14" max="14" width="5.85546875" style="78" customWidth="1"/>
    <col min="15" max="16" width="5.85546875" customWidth="1"/>
    <col min="17" max="17" width="5.85546875" style="78" customWidth="1"/>
    <col min="18" max="19" width="5.85546875" customWidth="1"/>
    <col min="20" max="20" width="6.5703125" style="149" customWidth="1"/>
    <col min="21" max="81" width="6.85546875" style="1"/>
  </cols>
  <sheetData>
    <row r="1" spans="1:81" x14ac:dyDescent="0.2">
      <c r="A1" s="122" t="s">
        <v>0</v>
      </c>
      <c r="B1" s="151" t="s">
        <v>12</v>
      </c>
      <c r="C1" s="152"/>
      <c r="D1" s="153"/>
      <c r="E1" s="152" t="s">
        <v>13</v>
      </c>
      <c r="F1" s="152"/>
      <c r="G1" s="152"/>
      <c r="H1" s="151" t="s">
        <v>18</v>
      </c>
      <c r="I1" s="152"/>
      <c r="J1" s="153"/>
      <c r="K1" s="152" t="s">
        <v>14</v>
      </c>
      <c r="L1" s="152"/>
      <c r="M1" s="152"/>
      <c r="N1" s="151" t="s">
        <v>132</v>
      </c>
      <c r="O1" s="152"/>
      <c r="P1" s="153"/>
      <c r="Q1" s="152" t="s">
        <v>15</v>
      </c>
      <c r="R1" s="152"/>
      <c r="S1" s="152"/>
      <c r="T1" s="146" t="s">
        <v>4</v>
      </c>
    </row>
    <row r="2" spans="1:81" ht="12.75" customHeight="1" x14ac:dyDescent="0.2">
      <c r="A2" s="124" t="s">
        <v>6</v>
      </c>
      <c r="B2" s="94" t="s">
        <v>1</v>
      </c>
      <c r="C2" s="36" t="s">
        <v>2</v>
      </c>
      <c r="D2" s="37" t="s">
        <v>5</v>
      </c>
      <c r="E2" s="79" t="s">
        <v>3</v>
      </c>
      <c r="F2" s="36" t="s">
        <v>2</v>
      </c>
      <c r="G2" s="38" t="s">
        <v>5</v>
      </c>
      <c r="H2" s="88" t="s">
        <v>3</v>
      </c>
      <c r="I2" s="36" t="s">
        <v>2</v>
      </c>
      <c r="J2" s="37" t="s">
        <v>5</v>
      </c>
      <c r="K2" s="79" t="s">
        <v>3</v>
      </c>
      <c r="L2" s="36" t="s">
        <v>2</v>
      </c>
      <c r="M2" s="38" t="s">
        <v>5</v>
      </c>
      <c r="N2" s="88" t="s">
        <v>3</v>
      </c>
      <c r="O2" s="36" t="s">
        <v>2</v>
      </c>
      <c r="P2" s="37" t="s">
        <v>5</v>
      </c>
      <c r="Q2" s="79" t="s">
        <v>3</v>
      </c>
      <c r="R2" s="36" t="s">
        <v>2</v>
      </c>
      <c r="S2" s="38" t="s">
        <v>5</v>
      </c>
      <c r="T2" s="147" t="s">
        <v>5</v>
      </c>
    </row>
    <row r="3" spans="1:81" s="3" customFormat="1" x14ac:dyDescent="0.2">
      <c r="A3" s="142" t="s">
        <v>230</v>
      </c>
      <c r="B3" s="90"/>
      <c r="C3" s="6"/>
      <c r="D3" s="18"/>
      <c r="E3" s="75">
        <v>12.365</v>
      </c>
      <c r="F3" s="6">
        <v>4</v>
      </c>
      <c r="G3" s="10">
        <v>1</v>
      </c>
      <c r="H3" s="83">
        <v>22.457999999999998</v>
      </c>
      <c r="I3" s="6"/>
      <c r="J3" s="18"/>
      <c r="K3" s="75">
        <v>21.501999999999999</v>
      </c>
      <c r="L3" s="6">
        <v>1</v>
      </c>
      <c r="M3" s="10">
        <v>4</v>
      </c>
      <c r="N3" s="83">
        <v>3.125</v>
      </c>
      <c r="O3" s="6">
        <v>1</v>
      </c>
      <c r="P3" s="18">
        <v>4</v>
      </c>
      <c r="Q3" s="75">
        <v>1.96</v>
      </c>
      <c r="R3" s="6">
        <v>1</v>
      </c>
      <c r="S3" s="10">
        <v>4</v>
      </c>
      <c r="T3" s="148">
        <f>SUM(D3,G3,J3,M3,P3,S3)</f>
        <v>13</v>
      </c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</row>
    <row r="4" spans="1:81" s="3" customFormat="1" x14ac:dyDescent="0.2">
      <c r="A4" s="142" t="s">
        <v>150</v>
      </c>
      <c r="B4" s="90">
        <v>68</v>
      </c>
      <c r="C4" s="6">
        <v>1</v>
      </c>
      <c r="D4" s="18">
        <v>4</v>
      </c>
      <c r="E4" s="75">
        <v>13.965</v>
      </c>
      <c r="F4" s="6"/>
      <c r="G4" s="10"/>
      <c r="H4" s="83">
        <v>18.161999999999999</v>
      </c>
      <c r="I4" s="6">
        <v>4</v>
      </c>
      <c r="J4" s="18">
        <v>1</v>
      </c>
      <c r="K4" s="75">
        <v>23.204999999999998</v>
      </c>
      <c r="L4" s="6">
        <v>2</v>
      </c>
      <c r="M4" s="10">
        <v>3</v>
      </c>
      <c r="N4" s="83"/>
      <c r="O4" s="6"/>
      <c r="P4" s="18"/>
      <c r="Q4" s="75" t="s">
        <v>269</v>
      </c>
      <c r="R4" s="6"/>
      <c r="S4" s="10"/>
      <c r="T4" s="148">
        <f>SUM(D4,G4,J4,M4,P4,S4)</f>
        <v>8</v>
      </c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</row>
    <row r="5" spans="1:81" s="3" customFormat="1" x14ac:dyDescent="0.2">
      <c r="A5" s="142" t="s">
        <v>234</v>
      </c>
      <c r="B5" s="90"/>
      <c r="C5" s="6"/>
      <c r="D5" s="18"/>
      <c r="E5" s="75">
        <v>9.6349999999999998</v>
      </c>
      <c r="F5" s="6">
        <v>1</v>
      </c>
      <c r="G5" s="10">
        <v>4</v>
      </c>
      <c r="H5" s="83">
        <v>18.143999999999998</v>
      </c>
      <c r="I5" s="6">
        <v>3</v>
      </c>
      <c r="J5" s="18">
        <v>2</v>
      </c>
      <c r="K5" s="75">
        <v>23.931999999999999</v>
      </c>
      <c r="L5" s="6">
        <v>4</v>
      </c>
      <c r="M5" s="10">
        <v>1</v>
      </c>
      <c r="N5" s="83"/>
      <c r="O5" s="6"/>
      <c r="P5" s="18"/>
      <c r="Q5" s="75"/>
      <c r="R5" s="6"/>
      <c r="S5" s="10"/>
      <c r="T5" s="148">
        <f>SUM(D5,G5,J5,M5,P5,S5)</f>
        <v>7</v>
      </c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</row>
    <row r="6" spans="1:81" s="3" customFormat="1" x14ac:dyDescent="0.2">
      <c r="A6" s="142" t="s">
        <v>231</v>
      </c>
      <c r="B6" s="90"/>
      <c r="C6" s="6"/>
      <c r="D6" s="18"/>
      <c r="E6" s="75">
        <v>11.875</v>
      </c>
      <c r="F6" s="6">
        <v>2</v>
      </c>
      <c r="G6" s="10">
        <v>3</v>
      </c>
      <c r="H6" s="83">
        <v>18.184999999999999</v>
      </c>
      <c r="I6" s="6"/>
      <c r="J6" s="18"/>
      <c r="K6" s="75">
        <v>36.906999999999996</v>
      </c>
      <c r="L6" s="6"/>
      <c r="M6" s="10"/>
      <c r="N6" s="83" t="s">
        <v>269</v>
      </c>
      <c r="O6" s="6"/>
      <c r="P6" s="18"/>
      <c r="Q6" s="75">
        <v>2.04</v>
      </c>
      <c r="R6" s="6">
        <v>2</v>
      </c>
      <c r="S6" s="10">
        <v>3</v>
      </c>
      <c r="T6" s="148">
        <f>SUM(D6,G6,J6,M6,P6,S6)</f>
        <v>6</v>
      </c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</row>
    <row r="7" spans="1:81" s="3" customFormat="1" x14ac:dyDescent="0.2">
      <c r="A7" s="142" t="s">
        <v>168</v>
      </c>
      <c r="B7" s="90"/>
      <c r="C7" s="6"/>
      <c r="D7" s="18"/>
      <c r="E7" s="75">
        <v>12.145</v>
      </c>
      <c r="F7" s="6">
        <v>3</v>
      </c>
      <c r="G7" s="10">
        <v>2</v>
      </c>
      <c r="H7" s="83">
        <v>18.257999999999999</v>
      </c>
      <c r="I7" s="6"/>
      <c r="J7" s="18"/>
      <c r="K7" s="75">
        <v>23.76</v>
      </c>
      <c r="L7" s="6">
        <v>3</v>
      </c>
      <c r="M7" s="10">
        <v>2</v>
      </c>
      <c r="N7" s="83" t="s">
        <v>269</v>
      </c>
      <c r="O7" s="6"/>
      <c r="P7" s="18"/>
      <c r="Q7" s="75" t="s">
        <v>269</v>
      </c>
      <c r="R7" s="6"/>
      <c r="S7" s="10"/>
      <c r="T7" s="148">
        <f>SUM(D7,G7,J7,M7,P7,S7)</f>
        <v>4</v>
      </c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</row>
    <row r="8" spans="1:81" s="3" customFormat="1" x14ac:dyDescent="0.2">
      <c r="A8" s="142" t="s">
        <v>153</v>
      </c>
      <c r="B8" s="90"/>
      <c r="C8" s="6"/>
      <c r="D8" s="18"/>
      <c r="E8" s="75"/>
      <c r="F8" s="6"/>
      <c r="G8" s="10"/>
      <c r="H8" s="83">
        <v>17.452999999999999</v>
      </c>
      <c r="I8" s="6">
        <v>1</v>
      </c>
      <c r="J8" s="18">
        <v>4</v>
      </c>
      <c r="K8" s="75">
        <v>24.123999999999999</v>
      </c>
      <c r="L8" s="6"/>
      <c r="M8" s="10"/>
      <c r="N8" s="83"/>
      <c r="O8" s="6"/>
      <c r="P8" s="18"/>
      <c r="Q8" s="75"/>
      <c r="R8" s="6"/>
      <c r="S8" s="10"/>
      <c r="T8" s="148">
        <f>SUM(D8,G8,J8,M8,P8,S8)</f>
        <v>4</v>
      </c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</row>
    <row r="9" spans="1:81" s="3" customFormat="1" x14ac:dyDescent="0.2">
      <c r="A9" s="142" t="s">
        <v>155</v>
      </c>
      <c r="B9" s="90">
        <v>68</v>
      </c>
      <c r="C9" s="6">
        <v>1</v>
      </c>
      <c r="D9" s="18">
        <v>4</v>
      </c>
      <c r="E9" s="75"/>
      <c r="F9" s="6"/>
      <c r="G9" s="10"/>
      <c r="H9" s="83">
        <v>18.838000000000001</v>
      </c>
      <c r="I9" s="6"/>
      <c r="J9" s="18"/>
      <c r="K9" s="75"/>
      <c r="L9" s="6"/>
      <c r="M9" s="10"/>
      <c r="N9" s="83"/>
      <c r="O9" s="6"/>
      <c r="P9" s="18"/>
      <c r="Q9" s="75"/>
      <c r="R9" s="6"/>
      <c r="S9" s="10"/>
      <c r="T9" s="148">
        <f>SUM(D9,G9,J9,M9,P9,S9)</f>
        <v>4</v>
      </c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</row>
    <row r="10" spans="1:81" s="3" customFormat="1" x14ac:dyDescent="0.2">
      <c r="A10" s="142" t="s">
        <v>228</v>
      </c>
      <c r="B10" s="90"/>
      <c r="C10" s="6"/>
      <c r="D10" s="18"/>
      <c r="E10" s="75"/>
      <c r="F10" s="6"/>
      <c r="G10" s="10"/>
      <c r="H10" s="83"/>
      <c r="I10" s="6"/>
      <c r="J10" s="18"/>
      <c r="K10" s="75"/>
      <c r="L10" s="6"/>
      <c r="M10" s="10"/>
      <c r="N10" s="83">
        <v>5.3049999999999997</v>
      </c>
      <c r="O10" s="6">
        <v>2</v>
      </c>
      <c r="P10" s="18">
        <v>3</v>
      </c>
      <c r="Q10" s="75"/>
      <c r="R10" s="6"/>
      <c r="S10" s="10"/>
      <c r="T10" s="148">
        <f>SUM(D10,G10,J10,M10,P10,S10)</f>
        <v>3</v>
      </c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</row>
    <row r="11" spans="1:81" s="3" customFormat="1" x14ac:dyDescent="0.2">
      <c r="A11" s="142" t="s">
        <v>227</v>
      </c>
      <c r="B11" s="90"/>
      <c r="C11" s="6"/>
      <c r="D11" s="18"/>
      <c r="E11" s="75" t="s">
        <v>270</v>
      </c>
      <c r="F11" s="6"/>
      <c r="G11" s="10"/>
      <c r="H11" s="83">
        <v>17.724</v>
      </c>
      <c r="I11" s="6">
        <v>2</v>
      </c>
      <c r="J11" s="18">
        <v>3</v>
      </c>
      <c r="K11" s="75">
        <v>26.295999999999999</v>
      </c>
      <c r="L11" s="6"/>
      <c r="M11" s="10"/>
      <c r="N11" s="83" t="s">
        <v>269</v>
      </c>
      <c r="O11" s="6"/>
      <c r="P11" s="18"/>
      <c r="Q11" s="75"/>
      <c r="R11" s="6"/>
      <c r="S11" s="10"/>
      <c r="T11" s="148">
        <f>SUM(D11,G11,J11,M11,P11,S11)</f>
        <v>3</v>
      </c>
      <c r="U11" s="70"/>
      <c r="V11" s="70"/>
      <c r="W11" s="46" t="s">
        <v>281</v>
      </c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</row>
    <row r="12" spans="1:81" s="3" customFormat="1" x14ac:dyDescent="0.2">
      <c r="A12" s="142" t="s">
        <v>229</v>
      </c>
      <c r="B12" s="90">
        <v>65</v>
      </c>
      <c r="C12" s="6">
        <v>2</v>
      </c>
      <c r="D12" s="18">
        <v>3</v>
      </c>
      <c r="E12" s="75"/>
      <c r="F12" s="6"/>
      <c r="G12" s="10"/>
      <c r="H12" s="83"/>
      <c r="I12" s="6"/>
      <c r="J12" s="18"/>
      <c r="K12" s="75"/>
      <c r="L12" s="6"/>
      <c r="M12" s="10"/>
      <c r="N12" s="83"/>
      <c r="O12" s="6"/>
      <c r="P12" s="18"/>
      <c r="Q12" s="75"/>
      <c r="R12" s="6"/>
      <c r="S12" s="10"/>
      <c r="T12" s="148">
        <f>SUM(D12,G12,J12,M12,P12,S12)</f>
        <v>3</v>
      </c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</row>
    <row r="13" spans="1:81" s="3" customFormat="1" x14ac:dyDescent="0.2">
      <c r="A13" s="142" t="s">
        <v>144</v>
      </c>
      <c r="B13" s="90"/>
      <c r="C13" s="6"/>
      <c r="D13" s="18"/>
      <c r="E13" s="75"/>
      <c r="F13" s="6"/>
      <c r="G13" s="10"/>
      <c r="H13" s="83">
        <v>20.87</v>
      </c>
      <c r="I13" s="6"/>
      <c r="J13" s="18"/>
      <c r="K13" s="75" t="s">
        <v>269</v>
      </c>
      <c r="L13" s="6"/>
      <c r="M13" s="10"/>
      <c r="N13" s="83"/>
      <c r="O13" s="6"/>
      <c r="P13" s="18"/>
      <c r="Q13" s="75">
        <v>2.0550000000000002</v>
      </c>
      <c r="R13" s="6">
        <v>3</v>
      </c>
      <c r="S13" s="10">
        <v>2</v>
      </c>
      <c r="T13" s="148">
        <f>SUM(D13,G13,J13,M13,P13,S13)</f>
        <v>2</v>
      </c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</row>
    <row r="14" spans="1:81" s="3" customFormat="1" x14ac:dyDescent="0.2">
      <c r="A14" s="142" t="s">
        <v>151</v>
      </c>
      <c r="B14" s="90">
        <v>60</v>
      </c>
      <c r="C14" s="6">
        <v>3</v>
      </c>
      <c r="D14" s="18">
        <v>2</v>
      </c>
      <c r="E14" s="75"/>
      <c r="F14" s="6"/>
      <c r="G14" s="10"/>
      <c r="H14" s="83"/>
      <c r="I14" s="6"/>
      <c r="J14" s="18"/>
      <c r="K14" s="75"/>
      <c r="L14" s="6"/>
      <c r="M14" s="10"/>
      <c r="N14" s="83"/>
      <c r="O14" s="6"/>
      <c r="P14" s="18"/>
      <c r="Q14" s="75"/>
      <c r="R14" s="6"/>
      <c r="S14" s="10"/>
      <c r="T14" s="148">
        <f>SUM(D14,G14,J14,M14,P14,S14)</f>
        <v>2</v>
      </c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</row>
    <row r="15" spans="1:81" s="3" customFormat="1" x14ac:dyDescent="0.2">
      <c r="A15" s="142" t="s">
        <v>137</v>
      </c>
      <c r="B15" s="90"/>
      <c r="C15" s="6"/>
      <c r="D15" s="18"/>
      <c r="E15" s="75">
        <v>13.875</v>
      </c>
      <c r="F15" s="6"/>
      <c r="G15" s="10"/>
      <c r="H15" s="83">
        <v>18.646000000000001</v>
      </c>
      <c r="I15" s="6"/>
      <c r="J15" s="18"/>
      <c r="K15" s="75">
        <v>24.861000000000001</v>
      </c>
      <c r="L15" s="6"/>
      <c r="M15" s="10"/>
      <c r="N15" s="83" t="s">
        <v>269</v>
      </c>
      <c r="O15" s="6"/>
      <c r="P15" s="18"/>
      <c r="Q15" s="75">
        <v>2.31</v>
      </c>
      <c r="R15" s="6">
        <v>4</v>
      </c>
      <c r="S15" s="10">
        <v>1</v>
      </c>
      <c r="T15" s="148">
        <f>SUM(D15,G15,J15,M15,P15,S15)</f>
        <v>1</v>
      </c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</row>
    <row r="16" spans="1:81" s="3" customFormat="1" x14ac:dyDescent="0.2">
      <c r="A16" s="142" t="s">
        <v>235</v>
      </c>
      <c r="B16" s="90">
        <v>42</v>
      </c>
      <c r="C16" s="6">
        <v>4</v>
      </c>
      <c r="D16" s="18">
        <v>1</v>
      </c>
      <c r="E16" s="75"/>
      <c r="F16" s="6"/>
      <c r="G16" s="10"/>
      <c r="H16" s="83"/>
      <c r="I16" s="6"/>
      <c r="J16" s="18"/>
      <c r="K16" s="75"/>
      <c r="L16" s="6"/>
      <c r="M16" s="10">
        <f>IF(L16=1,"11",IF(L16=2,"9", IF(L16=3,"7",IF(L16=4,"5",IF(L16=5,"3",)))))</f>
        <v>0</v>
      </c>
      <c r="N16" s="83"/>
      <c r="O16" s="6"/>
      <c r="P16" s="18"/>
      <c r="Q16" s="75"/>
      <c r="R16" s="6"/>
      <c r="S16" s="10"/>
      <c r="T16" s="148">
        <f>SUM(D16,G16,J16,M16,P16,S16)</f>
        <v>1</v>
      </c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</row>
    <row r="17" spans="1:81" s="3" customFormat="1" x14ac:dyDescent="0.2">
      <c r="A17" s="142" t="s">
        <v>226</v>
      </c>
      <c r="B17" s="90"/>
      <c r="C17" s="6"/>
      <c r="D17" s="18"/>
      <c r="E17" s="75"/>
      <c r="F17" s="6"/>
      <c r="G17" s="10"/>
      <c r="H17" s="83">
        <v>19.367999999999999</v>
      </c>
      <c r="I17" s="6"/>
      <c r="J17" s="18"/>
      <c r="K17" s="75">
        <v>28.684999999999999</v>
      </c>
      <c r="L17" s="6"/>
      <c r="M17" s="10"/>
      <c r="N17" s="83" t="s">
        <v>269</v>
      </c>
      <c r="O17" s="6"/>
      <c r="P17" s="18"/>
      <c r="Q17" s="75">
        <v>2.4049999999999998</v>
      </c>
      <c r="R17" s="6"/>
      <c r="S17" s="10"/>
      <c r="T17" s="148">
        <f>SUM(D17,G17,J17,M17,P17,S17)</f>
        <v>0</v>
      </c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</row>
    <row r="18" spans="1:81" s="3" customFormat="1" x14ac:dyDescent="0.2">
      <c r="A18" s="142" t="s">
        <v>233</v>
      </c>
      <c r="B18" s="90"/>
      <c r="C18" s="6"/>
      <c r="D18" s="18"/>
      <c r="E18" s="75" t="s">
        <v>269</v>
      </c>
      <c r="F18" s="6"/>
      <c r="G18" s="10"/>
      <c r="H18" s="83">
        <v>18.547000000000001</v>
      </c>
      <c r="I18" s="6"/>
      <c r="J18" s="18"/>
      <c r="K18" s="75">
        <v>24.456</v>
      </c>
      <c r="L18" s="6"/>
      <c r="M18" s="10">
        <f>IF(L18=1,"11",IF(L18=2,"9", IF(L18=3,"7",IF(L18=4,"5",IF(L18=5,"3",)))))</f>
        <v>0</v>
      </c>
      <c r="N18" s="83" t="s">
        <v>269</v>
      </c>
      <c r="O18" s="6"/>
      <c r="P18" s="18"/>
      <c r="Q18" s="75">
        <v>2.9350000000000001</v>
      </c>
      <c r="R18" s="6"/>
      <c r="S18" s="10"/>
      <c r="T18" s="148">
        <f>SUM(D18,G18,J18,M18,P18,S18)</f>
        <v>0</v>
      </c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</row>
    <row r="19" spans="1:81" s="3" customFormat="1" x14ac:dyDescent="0.2">
      <c r="A19" s="142" t="s">
        <v>140</v>
      </c>
      <c r="B19" s="90"/>
      <c r="C19" s="6"/>
      <c r="D19" s="18"/>
      <c r="E19" s="75">
        <v>13.92</v>
      </c>
      <c r="F19" s="6"/>
      <c r="G19" s="10"/>
      <c r="H19" s="83">
        <v>19.145</v>
      </c>
      <c r="I19" s="6"/>
      <c r="J19" s="18"/>
      <c r="K19" s="75">
        <v>25.739000000000001</v>
      </c>
      <c r="L19" s="6"/>
      <c r="M19" s="10"/>
      <c r="N19" s="83" t="s">
        <v>269</v>
      </c>
      <c r="O19" s="6"/>
      <c r="P19" s="18"/>
      <c r="Q19" s="75">
        <v>10.185</v>
      </c>
      <c r="R19" s="6"/>
      <c r="S19" s="10"/>
      <c r="T19" s="148">
        <f>SUM(D19,G19,J19,M19,P19,S19)</f>
        <v>0</v>
      </c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</row>
    <row r="20" spans="1:81" s="3" customFormat="1" x14ac:dyDescent="0.2">
      <c r="A20" s="142" t="s">
        <v>154</v>
      </c>
      <c r="B20" s="90"/>
      <c r="C20" s="6"/>
      <c r="D20" s="18"/>
      <c r="E20" s="75"/>
      <c r="F20" s="6"/>
      <c r="G20" s="10"/>
      <c r="H20" s="83">
        <v>18.899000000000001</v>
      </c>
      <c r="I20" s="6"/>
      <c r="J20" s="18"/>
      <c r="K20" s="75">
        <v>24.393000000000001</v>
      </c>
      <c r="L20" s="6"/>
      <c r="M20" s="10"/>
      <c r="N20" s="83"/>
      <c r="O20" s="6"/>
      <c r="P20" s="18"/>
      <c r="Q20" s="75" t="s">
        <v>269</v>
      </c>
      <c r="R20" s="6"/>
      <c r="S20" s="10"/>
      <c r="T20" s="148">
        <f>SUM(D20,G20,J20,M20,P20,S20)</f>
        <v>0</v>
      </c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0"/>
      <c r="CC20" s="70"/>
    </row>
    <row r="21" spans="1:81" s="3" customFormat="1" x14ac:dyDescent="0.2">
      <c r="A21" s="142" t="s">
        <v>236</v>
      </c>
      <c r="B21" s="90"/>
      <c r="C21" s="6"/>
      <c r="D21" s="18"/>
      <c r="E21" s="75"/>
      <c r="F21" s="6"/>
      <c r="G21" s="10"/>
      <c r="H21" s="83">
        <v>19.056000000000001</v>
      </c>
      <c r="I21" s="6"/>
      <c r="J21" s="18"/>
      <c r="K21" s="75">
        <v>26.635000000000002</v>
      </c>
      <c r="L21" s="6"/>
      <c r="M21" s="10">
        <f>IF(L21=1,"11",IF(L21=2,"9", IF(L21=3,"7",IF(L21=4,"5",IF(L21=5,"3",)))))</f>
        <v>0</v>
      </c>
      <c r="N21" s="83"/>
      <c r="O21" s="6"/>
      <c r="P21" s="18"/>
      <c r="Q21" s="75" t="s">
        <v>269</v>
      </c>
      <c r="R21" s="6"/>
      <c r="S21" s="10"/>
      <c r="T21" s="148">
        <f>SUM(D21,G21,J21,M21,P21,S21)</f>
        <v>0</v>
      </c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</row>
    <row r="22" spans="1:81" s="3" customFormat="1" x14ac:dyDescent="0.2">
      <c r="A22" s="142" t="s">
        <v>232</v>
      </c>
      <c r="B22" s="90"/>
      <c r="C22" s="6"/>
      <c r="D22" s="18"/>
      <c r="E22" s="75" t="s">
        <v>269</v>
      </c>
      <c r="F22" s="6"/>
      <c r="G22" s="10"/>
      <c r="H22" s="83">
        <v>18.32</v>
      </c>
      <c r="I22" s="6"/>
      <c r="J22" s="18"/>
      <c r="K22" s="75">
        <v>27.806999999999999</v>
      </c>
      <c r="L22" s="6"/>
      <c r="M22" s="10">
        <f>IF(L22=1,"11",IF(L22=2,"9", IF(L22=3,"7",IF(L22=4,"5",IF(L22=5,"3",)))))</f>
        <v>0</v>
      </c>
      <c r="N22" s="83" t="s">
        <v>269</v>
      </c>
      <c r="O22" s="6"/>
      <c r="P22" s="18"/>
      <c r="Q22" s="75"/>
      <c r="R22" s="6"/>
      <c r="S22" s="10"/>
      <c r="T22" s="148">
        <f>SUM(D22,G22,J22,M22,P22,S22)</f>
        <v>0</v>
      </c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70"/>
    </row>
    <row r="23" spans="1:81" s="3" customFormat="1" x14ac:dyDescent="0.2">
      <c r="A23" s="142" t="s">
        <v>152</v>
      </c>
      <c r="B23" s="90"/>
      <c r="C23" s="6"/>
      <c r="D23" s="18"/>
      <c r="E23" s="75"/>
      <c r="F23" s="6"/>
      <c r="G23" s="10"/>
      <c r="H23" s="83">
        <v>19.155999999999999</v>
      </c>
      <c r="I23" s="6"/>
      <c r="J23" s="18"/>
      <c r="K23" s="75"/>
      <c r="L23" s="6"/>
      <c r="M23" s="10"/>
      <c r="N23" s="83" t="s">
        <v>269</v>
      </c>
      <c r="O23" s="6"/>
      <c r="P23" s="18"/>
      <c r="Q23" s="75"/>
      <c r="R23" s="6"/>
      <c r="S23" s="10"/>
      <c r="T23" s="148">
        <f>SUM(D23,G23,J23,M23,P23,S23)</f>
        <v>0</v>
      </c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</row>
    <row r="24" spans="1:81" s="3" customFormat="1" x14ac:dyDescent="0.2">
      <c r="A24" s="142" t="s">
        <v>238</v>
      </c>
      <c r="B24" s="90"/>
      <c r="C24" s="6"/>
      <c r="D24" s="18"/>
      <c r="E24" s="75"/>
      <c r="F24" s="6"/>
      <c r="G24" s="10"/>
      <c r="H24" s="83">
        <v>19.876999999999999</v>
      </c>
      <c r="I24" s="6"/>
      <c r="J24" s="18"/>
      <c r="K24" s="75">
        <v>24.141999999999999</v>
      </c>
      <c r="L24" s="6"/>
      <c r="M24" s="10">
        <f>IF(L24=1,"11",IF(L24=2,"9", IF(L24=3,"7",IF(L24=4,"5",IF(L24=5,"3",)))))</f>
        <v>0</v>
      </c>
      <c r="N24" s="83"/>
      <c r="O24" s="6"/>
      <c r="P24" s="18"/>
      <c r="Q24" s="75"/>
      <c r="R24" s="6"/>
      <c r="S24" s="10"/>
      <c r="T24" s="148">
        <f>SUM(D24,G24,J24,M24,P24,S24)</f>
        <v>0</v>
      </c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</row>
    <row r="25" spans="1:81" s="3" customFormat="1" x14ac:dyDescent="0.2">
      <c r="A25" s="142" t="s">
        <v>224</v>
      </c>
      <c r="B25" s="90"/>
      <c r="C25" s="6"/>
      <c r="D25" s="18"/>
      <c r="E25" s="75"/>
      <c r="F25" s="6"/>
      <c r="G25" s="10"/>
      <c r="H25" s="83">
        <v>18.370999999999999</v>
      </c>
      <c r="I25" s="6"/>
      <c r="J25" s="18"/>
      <c r="K25" s="75">
        <v>24.353999999999999</v>
      </c>
      <c r="L25" s="6"/>
      <c r="M25" s="10"/>
      <c r="N25" s="83"/>
      <c r="O25" s="6"/>
      <c r="P25" s="18"/>
      <c r="Q25" s="75"/>
      <c r="R25" s="6"/>
      <c r="S25" s="10"/>
      <c r="T25" s="148">
        <f>SUM(D25,G25,J25,M25,P25,S25)</f>
        <v>0</v>
      </c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</row>
    <row r="26" spans="1:81" s="3" customFormat="1" x14ac:dyDescent="0.2">
      <c r="A26" s="142" t="s">
        <v>139</v>
      </c>
      <c r="B26" s="90"/>
      <c r="C26" s="6"/>
      <c r="D26" s="18"/>
      <c r="E26" s="75">
        <v>37.1</v>
      </c>
      <c r="F26" s="6"/>
      <c r="G26" s="10"/>
      <c r="H26" s="83">
        <v>20.756</v>
      </c>
      <c r="I26" s="6"/>
      <c r="J26" s="18"/>
      <c r="K26" s="75">
        <v>40.054000000000002</v>
      </c>
      <c r="L26" s="6"/>
      <c r="M26" s="10"/>
      <c r="N26" s="83"/>
      <c r="O26" s="6"/>
      <c r="P26" s="18"/>
      <c r="Q26" s="75"/>
      <c r="R26" s="6"/>
      <c r="S26" s="10"/>
      <c r="T26" s="148">
        <f>SUM(D26,G26,J26,M26,P26,S26)</f>
        <v>0</v>
      </c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</row>
    <row r="27" spans="1:81" s="3" customFormat="1" x14ac:dyDescent="0.2">
      <c r="A27" s="142" t="s">
        <v>225</v>
      </c>
      <c r="B27" s="90"/>
      <c r="C27" s="6"/>
      <c r="D27" s="18"/>
      <c r="E27" s="75"/>
      <c r="F27" s="6"/>
      <c r="G27" s="10"/>
      <c r="H27" s="83">
        <v>18.581</v>
      </c>
      <c r="I27" s="6"/>
      <c r="J27" s="18"/>
      <c r="K27" s="75"/>
      <c r="L27" s="6"/>
      <c r="M27" s="10"/>
      <c r="N27" s="83"/>
      <c r="O27" s="6"/>
      <c r="P27" s="18"/>
      <c r="Q27" s="75"/>
      <c r="R27" s="6"/>
      <c r="S27" s="10"/>
      <c r="T27" s="148">
        <f>SUM(D27,G27,J27,M27,P27,S27)</f>
        <v>0</v>
      </c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</row>
    <row r="28" spans="1:81" s="3" customFormat="1" x14ac:dyDescent="0.2">
      <c r="A28" s="142" t="s">
        <v>254</v>
      </c>
      <c r="B28" s="90"/>
      <c r="C28" s="6"/>
      <c r="D28" s="18"/>
      <c r="E28" s="75"/>
      <c r="F28" s="6"/>
      <c r="G28" s="10"/>
      <c r="H28" s="83">
        <v>19.140999999999998</v>
      </c>
      <c r="I28" s="6"/>
      <c r="J28" s="18"/>
      <c r="K28" s="75"/>
      <c r="L28" s="6"/>
      <c r="M28" s="10"/>
      <c r="N28" s="83"/>
      <c r="O28" s="6"/>
      <c r="P28" s="18"/>
      <c r="Q28" s="75"/>
      <c r="R28" s="6"/>
      <c r="S28" s="10"/>
      <c r="T28" s="148">
        <f>SUM(D28,G28,J28,M28,P28,S28)</f>
        <v>0</v>
      </c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</row>
    <row r="29" spans="1:81" s="3" customFormat="1" x14ac:dyDescent="0.2">
      <c r="A29" s="142" t="s">
        <v>237</v>
      </c>
      <c r="B29" s="90"/>
      <c r="C29" s="6"/>
      <c r="D29" s="18"/>
      <c r="E29" s="75"/>
      <c r="F29" s="6"/>
      <c r="G29" s="10"/>
      <c r="H29" s="83"/>
      <c r="I29" s="6"/>
      <c r="J29" s="18"/>
      <c r="K29" s="75"/>
      <c r="L29" s="6"/>
      <c r="M29" s="10">
        <f>IF(L29=1,"11",IF(L29=2,"9", IF(L29=3,"7",IF(L29=4,"5",IF(L29=5,"3",)))))</f>
        <v>0</v>
      </c>
      <c r="N29" s="83"/>
      <c r="O29" s="6"/>
      <c r="P29" s="18"/>
      <c r="Q29" s="75"/>
      <c r="R29" s="6"/>
      <c r="S29" s="10"/>
      <c r="T29" s="148">
        <f>SUM(D29,G29,J29,M29,P29,S29)</f>
        <v>0</v>
      </c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0"/>
      <c r="CA29" s="70"/>
      <c r="CB29" s="70"/>
      <c r="CC29" s="70"/>
    </row>
    <row r="30" spans="1:81" s="3" customFormat="1" x14ac:dyDescent="0.2">
      <c r="A30" s="126"/>
      <c r="B30" s="90"/>
      <c r="C30" s="6"/>
      <c r="D30" s="18"/>
      <c r="E30" s="75"/>
      <c r="F30" s="6"/>
      <c r="G30" s="10"/>
      <c r="H30" s="83"/>
      <c r="I30" s="6"/>
      <c r="J30" s="18"/>
      <c r="K30" s="75"/>
      <c r="L30" s="6"/>
      <c r="M30" s="10">
        <f>IF(L30=1,"11",IF(L30=2,"9", IF(L30=3,"7",IF(L30=4,"5",IF(L30=5,"3",)))))</f>
        <v>0</v>
      </c>
      <c r="N30" s="83"/>
      <c r="O30" s="6"/>
      <c r="P30" s="18"/>
      <c r="Q30" s="75"/>
      <c r="R30" s="6"/>
      <c r="S30" s="10"/>
      <c r="T30" s="148">
        <f>SUM(D30,G30,J30,M30,P30,S30)</f>
        <v>0</v>
      </c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70"/>
    </row>
    <row r="31" spans="1:81" s="3" customFormat="1" x14ac:dyDescent="0.2">
      <c r="A31" s="126"/>
      <c r="B31" s="90"/>
      <c r="C31" s="6"/>
      <c r="D31" s="18"/>
      <c r="E31" s="75"/>
      <c r="F31" s="6"/>
      <c r="G31" s="10"/>
      <c r="H31" s="83"/>
      <c r="I31" s="6"/>
      <c r="J31" s="18"/>
      <c r="K31" s="75"/>
      <c r="L31" s="6"/>
      <c r="M31" s="10">
        <f>IF(L31=1,"11",IF(L31=2,"9", IF(L31=3,"7",IF(L31=4,"5",IF(L31=5,"3",)))))</f>
        <v>0</v>
      </c>
      <c r="N31" s="83"/>
      <c r="O31" s="6"/>
      <c r="P31" s="18"/>
      <c r="Q31" s="75"/>
      <c r="R31" s="6"/>
      <c r="S31" s="10"/>
      <c r="T31" s="148">
        <f>SUM(D31,G31,J31,M31,P31,S31)</f>
        <v>0</v>
      </c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0"/>
      <c r="CB31" s="70"/>
      <c r="CC31" s="70"/>
    </row>
    <row r="32" spans="1:81" s="3" customFormat="1" x14ac:dyDescent="0.2">
      <c r="A32" s="126"/>
      <c r="B32" s="90"/>
      <c r="C32" s="6"/>
      <c r="D32" s="18"/>
      <c r="E32" s="75"/>
      <c r="F32" s="6"/>
      <c r="G32" s="10"/>
      <c r="H32" s="83"/>
      <c r="I32" s="6"/>
      <c r="J32" s="18"/>
      <c r="K32" s="75"/>
      <c r="L32" s="6"/>
      <c r="M32" s="10">
        <f>IF(L32=1,"11",IF(L32=2,"9", IF(L32=3,"7",IF(L32=4,"5",IF(L32=5,"3",)))))</f>
        <v>0</v>
      </c>
      <c r="N32" s="83"/>
      <c r="O32" s="6"/>
      <c r="P32" s="18"/>
      <c r="Q32" s="75"/>
      <c r="R32" s="6"/>
      <c r="S32" s="10"/>
      <c r="T32" s="148">
        <f>SUM(D32,G32,J32,M32,P32,S32)</f>
        <v>0</v>
      </c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0"/>
      <c r="CA32" s="70"/>
      <c r="CB32" s="70"/>
      <c r="CC32" s="70"/>
    </row>
    <row r="33" spans="1:81" s="3" customFormat="1" x14ac:dyDescent="0.2">
      <c r="A33" s="126"/>
      <c r="B33" s="90"/>
      <c r="C33" s="6"/>
      <c r="D33" s="18"/>
      <c r="E33" s="75"/>
      <c r="F33" s="6"/>
      <c r="G33" s="10"/>
      <c r="H33" s="83"/>
      <c r="I33" s="6"/>
      <c r="J33" s="18"/>
      <c r="K33" s="75"/>
      <c r="L33" s="6"/>
      <c r="M33" s="10">
        <f>IF(L33=1,"11",IF(L33=2,"9", IF(L33=3,"7",IF(L33=4,"5",IF(L33=5,"3",)))))</f>
        <v>0</v>
      </c>
      <c r="N33" s="83"/>
      <c r="O33" s="6"/>
      <c r="P33" s="18"/>
      <c r="Q33" s="75"/>
      <c r="R33" s="6"/>
      <c r="S33" s="10"/>
      <c r="T33" s="148">
        <f>SUM(D33,G33,J33,M33,P33,S33)</f>
        <v>0</v>
      </c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</row>
    <row r="34" spans="1:81" s="3" customFormat="1" x14ac:dyDescent="0.2">
      <c r="A34" s="128"/>
      <c r="B34" s="117"/>
      <c r="C34" s="112"/>
      <c r="D34" s="113"/>
      <c r="E34" s="114"/>
      <c r="F34" s="112"/>
      <c r="G34" s="110"/>
      <c r="H34" s="115"/>
      <c r="I34" s="112"/>
      <c r="J34" s="113"/>
      <c r="K34" s="114"/>
      <c r="L34" s="112"/>
      <c r="M34" s="110">
        <f>IF(L34=1,"11",IF(L34=2,"9", IF(L34=3,"7",IF(L34=4,"5",IF(L34=5,"3",)))))</f>
        <v>0</v>
      </c>
      <c r="N34" s="115"/>
      <c r="O34" s="112"/>
      <c r="P34" s="113"/>
      <c r="Q34" s="114"/>
      <c r="R34" s="112"/>
      <c r="S34" s="110"/>
      <c r="T34" s="148">
        <f>SUM(D34,G34,J34,M34,P34,S34)</f>
        <v>0</v>
      </c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0"/>
      <c r="CA34" s="70"/>
      <c r="CB34" s="70"/>
      <c r="CC34" s="70"/>
    </row>
    <row r="35" spans="1:81" s="3" customFormat="1" ht="13.5" thickBot="1" x14ac:dyDescent="0.25">
      <c r="A35" s="129"/>
      <c r="B35" s="130"/>
      <c r="C35" s="131"/>
      <c r="D35" s="132"/>
      <c r="E35" s="137"/>
      <c r="F35" s="131"/>
      <c r="G35" s="135"/>
      <c r="H35" s="136"/>
      <c r="I35" s="131"/>
      <c r="J35" s="132"/>
      <c r="K35" s="137"/>
      <c r="L35" s="131"/>
      <c r="M35" s="135">
        <f>IF(L35=1,"11",IF(L35=2,"9", IF(L35=3,"7",IF(L35=4,"5",IF(L35=5,"3",)))))</f>
        <v>0</v>
      </c>
      <c r="N35" s="136"/>
      <c r="O35" s="131"/>
      <c r="P35" s="132"/>
      <c r="Q35" s="137"/>
      <c r="R35" s="131"/>
      <c r="S35" s="135"/>
      <c r="T35" s="148">
        <f>SUM(D35,G35,J35,M35,P35,S35)</f>
        <v>0</v>
      </c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</row>
    <row r="36" spans="1:81" s="3" customFormat="1" x14ac:dyDescent="0.2">
      <c r="A36"/>
      <c r="B36" s="91"/>
      <c r="C36"/>
      <c r="D36"/>
      <c r="E36" s="78"/>
      <c r="F36"/>
      <c r="G36"/>
      <c r="H36" s="78"/>
      <c r="I36"/>
      <c r="J36"/>
      <c r="K36" s="78"/>
      <c r="L36"/>
      <c r="M36"/>
      <c r="N36" s="78"/>
      <c r="O36"/>
      <c r="P36"/>
      <c r="Q36" s="78"/>
      <c r="R36"/>
      <c r="S36"/>
      <c r="T36" s="149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0"/>
      <c r="CA36" s="70"/>
      <c r="CB36" s="70"/>
      <c r="CC36" s="70"/>
    </row>
    <row r="37" spans="1:81" s="3" customFormat="1" x14ac:dyDescent="0.2">
      <c r="A37"/>
      <c r="B37" s="91"/>
      <c r="C37"/>
      <c r="D37"/>
      <c r="E37" s="78"/>
      <c r="F37"/>
      <c r="G37"/>
      <c r="H37" s="78"/>
      <c r="I37"/>
      <c r="J37"/>
      <c r="K37" s="78"/>
      <c r="L37"/>
      <c r="M37"/>
      <c r="N37" s="78"/>
      <c r="O37"/>
      <c r="P37"/>
      <c r="Q37" s="78"/>
      <c r="R37"/>
      <c r="S37"/>
      <c r="T37" s="149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0"/>
      <c r="CA37" s="70"/>
      <c r="CB37" s="70"/>
      <c r="CC37" s="70"/>
    </row>
  </sheetData>
  <autoFilter ref="A2:T2">
    <sortState ref="A3:T35">
      <sortCondition descending="1" ref="T2"/>
    </sortState>
  </autoFilter>
  <sortState ref="A3:N34">
    <sortCondition ref="A3"/>
  </sortState>
  <customSheetViews>
    <customSheetView guid="{A3DB49FE-1CFA-4808-87D9-B1F24CFD9A26}" showPageBreaks="1" zeroValues="0" printArea="1" showAutoFilter="1" view="pageLayout">
      <selection sqref="A1:A1048576"/>
      <pageMargins left="0.5" right="0.25" top="1" bottom="1" header="0.5" footer="0.5"/>
      <printOptions gridLines="1"/>
      <pageSetup scale="76" orientation="landscape" horizontalDpi="4294967293" r:id="rId1"/>
      <headerFooter alignWithMargins="0">
        <oddHeader>&amp;L&amp;"Bodoni MT,Bold"&amp;18Tonasket Junior Rodeo&amp;C&amp;"Arial,Bold"&amp;16&amp;K7030A0Senior Girls&amp;R&amp;"Bodoni MT,Bold"&amp;16 2009</oddHeader>
        <oddFooter>&amp;CTonasket Junior Rodeo April 18th and 19th, 2009</oddFooter>
      </headerFooter>
      <autoFilter ref="A2:W2">
        <sortState ref="A3:W47">
          <sortCondition ref="A2"/>
        </sortState>
      </autoFilter>
    </customSheetView>
  </customSheetViews>
  <mergeCells count="6">
    <mergeCell ref="Q1:S1"/>
    <mergeCell ref="B1:D1"/>
    <mergeCell ref="E1:G1"/>
    <mergeCell ref="H1:J1"/>
    <mergeCell ref="K1:M1"/>
    <mergeCell ref="N1:P1"/>
  </mergeCells>
  <phoneticPr fontId="0" type="noConversion"/>
  <pageMargins left="0.25" right="0" top="1" bottom="1" header="0.05" footer="0.05"/>
  <pageSetup orientation="landscape" horizontalDpi="4294967293" r:id="rId2"/>
  <headerFooter>
    <oddHeader>&amp;L&amp;"Bodoni MT,Bold"&amp;14Tonasket Junior Rodeo&amp;C&amp;"Arial,Bold"&amp;14&amp;K0070C0Senior Girls&amp;R&amp;"Bodoni MT,Bold"&amp;14 2018</oddHeader>
    <oddFooter>&amp;CTonasket Junior Rodeo April 14-15, 2018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38"/>
  <sheetViews>
    <sheetView showZeros="0" view="pageLayout" workbookViewId="0">
      <selection sqref="A1:T1048576"/>
    </sheetView>
  </sheetViews>
  <sheetFormatPr defaultColWidth="9.140625" defaultRowHeight="12.75" x14ac:dyDescent="0.2"/>
  <cols>
    <col min="1" max="1" width="22.140625" customWidth="1"/>
    <col min="2" max="2" width="5.85546875" style="78" customWidth="1"/>
    <col min="3" max="4" width="5.85546875" customWidth="1"/>
    <col min="5" max="5" width="5.85546875" style="78" customWidth="1"/>
    <col min="6" max="7" width="5.85546875" customWidth="1"/>
    <col min="8" max="8" width="5.85546875" style="78" customWidth="1"/>
    <col min="9" max="10" width="5.85546875" customWidth="1"/>
    <col min="11" max="11" width="5.85546875" style="78" customWidth="1"/>
    <col min="12" max="13" width="5.85546875" customWidth="1"/>
    <col min="14" max="14" width="5.85546875" style="78" customWidth="1"/>
    <col min="15" max="16" width="5.85546875" customWidth="1"/>
    <col min="17" max="17" width="5.85546875" style="78" customWidth="1"/>
    <col min="18" max="19" width="5.85546875" customWidth="1"/>
    <col min="20" max="20" width="6.5703125" style="91" customWidth="1"/>
  </cols>
  <sheetData>
    <row r="1" spans="1:20" x14ac:dyDescent="0.2">
      <c r="A1" s="122" t="s">
        <v>0</v>
      </c>
      <c r="B1" s="151" t="s">
        <v>31</v>
      </c>
      <c r="C1" s="152"/>
      <c r="D1" s="153"/>
      <c r="E1" s="151" t="s">
        <v>149</v>
      </c>
      <c r="F1" s="152"/>
      <c r="G1" s="153"/>
      <c r="H1" s="152" t="s">
        <v>17</v>
      </c>
      <c r="I1" s="152"/>
      <c r="J1" s="152"/>
      <c r="K1" s="151" t="s">
        <v>10</v>
      </c>
      <c r="L1" s="152"/>
      <c r="M1" s="153"/>
      <c r="N1" s="154" t="s">
        <v>132</v>
      </c>
      <c r="O1" s="154"/>
      <c r="P1" s="154"/>
      <c r="Q1" s="151" t="s">
        <v>15</v>
      </c>
      <c r="R1" s="152"/>
      <c r="S1" s="153"/>
      <c r="T1" s="123" t="s">
        <v>4</v>
      </c>
    </row>
    <row r="2" spans="1:20" x14ac:dyDescent="0.2">
      <c r="A2" s="124" t="s">
        <v>16</v>
      </c>
      <c r="B2" s="82" t="s">
        <v>1</v>
      </c>
      <c r="C2" s="31" t="s">
        <v>2</v>
      </c>
      <c r="D2" s="32" t="s">
        <v>5</v>
      </c>
      <c r="E2" s="82" t="s">
        <v>3</v>
      </c>
      <c r="F2" s="31" t="s">
        <v>2</v>
      </c>
      <c r="G2" s="32" t="s">
        <v>5</v>
      </c>
      <c r="H2" s="74" t="s">
        <v>1</v>
      </c>
      <c r="I2" s="31" t="s">
        <v>2</v>
      </c>
      <c r="J2" s="34" t="s">
        <v>5</v>
      </c>
      <c r="K2" s="82" t="s">
        <v>3</v>
      </c>
      <c r="L2" s="31" t="s">
        <v>2</v>
      </c>
      <c r="M2" s="32" t="s">
        <v>5</v>
      </c>
      <c r="N2" s="74" t="s">
        <v>3</v>
      </c>
      <c r="O2" s="31" t="s">
        <v>2</v>
      </c>
      <c r="P2" s="34" t="s">
        <v>5</v>
      </c>
      <c r="Q2" s="82" t="s">
        <v>3</v>
      </c>
      <c r="R2" s="31" t="s">
        <v>2</v>
      </c>
      <c r="S2" s="32" t="s">
        <v>5</v>
      </c>
      <c r="T2" s="125" t="s">
        <v>5</v>
      </c>
    </row>
    <row r="3" spans="1:20" s="3" customFormat="1" x14ac:dyDescent="0.2">
      <c r="A3" s="142" t="s">
        <v>217</v>
      </c>
      <c r="B3" s="84"/>
      <c r="C3" s="6"/>
      <c r="D3" s="18"/>
      <c r="E3" s="83">
        <v>19.8</v>
      </c>
      <c r="F3" s="6">
        <v>4</v>
      </c>
      <c r="G3" s="18">
        <v>1</v>
      </c>
      <c r="H3" s="76"/>
      <c r="I3" s="6"/>
      <c r="J3" s="10"/>
      <c r="K3" s="83">
        <v>8.8000000000000007</v>
      </c>
      <c r="L3" s="6">
        <v>3</v>
      </c>
      <c r="M3" s="18">
        <v>2</v>
      </c>
      <c r="N3" s="75">
        <v>4.4850000000000003</v>
      </c>
      <c r="O3" s="6">
        <v>1</v>
      </c>
      <c r="P3" s="10">
        <v>4</v>
      </c>
      <c r="Q3" s="83">
        <v>2.95</v>
      </c>
      <c r="R3" s="6">
        <v>3</v>
      </c>
      <c r="S3" s="18">
        <v>2</v>
      </c>
      <c r="T3" s="145">
        <f t="shared" ref="T3:T23" si="0">SUM(D3,G3,J3,M3,P3,S3)</f>
        <v>9</v>
      </c>
    </row>
    <row r="4" spans="1:20" s="3" customFormat="1" x14ac:dyDescent="0.2">
      <c r="A4" s="142" t="s">
        <v>167</v>
      </c>
      <c r="B4" s="84"/>
      <c r="C4" s="6"/>
      <c r="D4" s="18"/>
      <c r="E4" s="83">
        <v>14.96</v>
      </c>
      <c r="F4" s="6">
        <v>2</v>
      </c>
      <c r="G4" s="18">
        <v>3</v>
      </c>
      <c r="H4" s="76"/>
      <c r="I4" s="6"/>
      <c r="J4" s="10"/>
      <c r="K4" s="83">
        <v>6.78</v>
      </c>
      <c r="L4" s="6">
        <v>2</v>
      </c>
      <c r="M4" s="18">
        <v>3</v>
      </c>
      <c r="N4" s="75" t="s">
        <v>269</v>
      </c>
      <c r="O4" s="6"/>
      <c r="P4" s="10"/>
      <c r="Q4" s="83"/>
      <c r="R4" s="6"/>
      <c r="S4" s="18"/>
      <c r="T4" s="145">
        <f t="shared" si="0"/>
        <v>6</v>
      </c>
    </row>
    <row r="5" spans="1:20" s="3" customFormat="1" x14ac:dyDescent="0.2">
      <c r="A5" s="142" t="s">
        <v>221</v>
      </c>
      <c r="B5" s="84"/>
      <c r="C5" s="6"/>
      <c r="D5" s="18"/>
      <c r="E5" s="83">
        <v>17.5</v>
      </c>
      <c r="F5" s="6">
        <v>3</v>
      </c>
      <c r="G5" s="18">
        <v>2</v>
      </c>
      <c r="H5" s="76"/>
      <c r="I5" s="6"/>
      <c r="J5" s="10"/>
      <c r="K5" s="83"/>
      <c r="L5" s="6"/>
      <c r="M5" s="18"/>
      <c r="N5" s="75" t="s">
        <v>269</v>
      </c>
      <c r="O5" s="6"/>
      <c r="P5" s="10"/>
      <c r="Q5" s="83">
        <v>2.8450000000000002</v>
      </c>
      <c r="R5" s="6">
        <v>2</v>
      </c>
      <c r="S5" s="18">
        <v>3</v>
      </c>
      <c r="T5" s="145">
        <f t="shared" si="0"/>
        <v>5</v>
      </c>
    </row>
    <row r="6" spans="1:20" s="3" customFormat="1" x14ac:dyDescent="0.2">
      <c r="A6" s="142" t="s">
        <v>218</v>
      </c>
      <c r="B6" s="84" t="s">
        <v>280</v>
      </c>
      <c r="C6" s="6"/>
      <c r="D6" s="18"/>
      <c r="E6" s="83" t="s">
        <v>269</v>
      </c>
      <c r="F6" s="6"/>
      <c r="G6" s="18"/>
      <c r="H6" s="76"/>
      <c r="I6" s="6"/>
      <c r="J6" s="10"/>
      <c r="K6" s="83">
        <v>4.93</v>
      </c>
      <c r="L6" s="6">
        <v>1</v>
      </c>
      <c r="M6" s="18">
        <v>4</v>
      </c>
      <c r="N6" s="75" t="s">
        <v>269</v>
      </c>
      <c r="O6" s="6"/>
      <c r="P6" s="10"/>
      <c r="Q6" s="83" t="s">
        <v>269</v>
      </c>
      <c r="R6" s="6"/>
      <c r="S6" s="18"/>
      <c r="T6" s="145">
        <f t="shared" si="0"/>
        <v>4</v>
      </c>
    </row>
    <row r="7" spans="1:20" s="3" customFormat="1" x14ac:dyDescent="0.2">
      <c r="A7" s="142" t="s">
        <v>147</v>
      </c>
      <c r="B7" s="84" t="s">
        <v>280</v>
      </c>
      <c r="C7" s="6"/>
      <c r="D7" s="18"/>
      <c r="E7" s="83">
        <v>13.6</v>
      </c>
      <c r="F7" s="6">
        <v>1</v>
      </c>
      <c r="G7" s="18">
        <v>4</v>
      </c>
      <c r="H7" s="76"/>
      <c r="I7" s="6"/>
      <c r="J7" s="10"/>
      <c r="K7" s="83"/>
      <c r="L7" s="6"/>
      <c r="M7" s="18"/>
      <c r="N7" s="75"/>
      <c r="O7" s="6"/>
      <c r="P7" s="10"/>
      <c r="Q7" s="83" t="s">
        <v>269</v>
      </c>
      <c r="R7" s="6"/>
      <c r="S7" s="18"/>
      <c r="T7" s="145">
        <f t="shared" si="0"/>
        <v>4</v>
      </c>
    </row>
    <row r="8" spans="1:20" s="3" customFormat="1" x14ac:dyDescent="0.2">
      <c r="A8" s="142" t="s">
        <v>135</v>
      </c>
      <c r="B8" s="84"/>
      <c r="C8" s="6"/>
      <c r="D8" s="18"/>
      <c r="E8" s="83">
        <v>23.67</v>
      </c>
      <c r="F8" s="6"/>
      <c r="G8" s="18"/>
      <c r="H8" s="76"/>
      <c r="I8" s="6"/>
      <c r="J8" s="10"/>
      <c r="K8" s="83" t="s">
        <v>269</v>
      </c>
      <c r="L8" s="6"/>
      <c r="M8" s="18"/>
      <c r="N8" s="75" t="s">
        <v>269</v>
      </c>
      <c r="O8" s="6"/>
      <c r="P8" s="10"/>
      <c r="Q8" s="83">
        <v>2.37</v>
      </c>
      <c r="R8" s="6">
        <v>1</v>
      </c>
      <c r="S8" s="18">
        <v>4</v>
      </c>
      <c r="T8" s="145">
        <f t="shared" si="0"/>
        <v>4</v>
      </c>
    </row>
    <row r="9" spans="1:20" s="3" customFormat="1" x14ac:dyDescent="0.2">
      <c r="A9" s="142" t="s">
        <v>148</v>
      </c>
      <c r="B9" s="84"/>
      <c r="C9" s="6"/>
      <c r="D9" s="18"/>
      <c r="E9" s="83"/>
      <c r="F9" s="6"/>
      <c r="G9" s="18"/>
      <c r="H9" s="76"/>
      <c r="I9" s="6"/>
      <c r="J9" s="10"/>
      <c r="K9" s="83">
        <v>8.8049999999999997</v>
      </c>
      <c r="L9" s="6">
        <v>4</v>
      </c>
      <c r="M9" s="18">
        <v>1</v>
      </c>
      <c r="N9" s="75"/>
      <c r="O9" s="6"/>
      <c r="P9" s="10"/>
      <c r="Q9" s="83"/>
      <c r="R9" s="6"/>
      <c r="S9" s="18"/>
      <c r="T9" s="145">
        <f t="shared" si="0"/>
        <v>1</v>
      </c>
    </row>
    <row r="10" spans="1:20" s="3" customFormat="1" x14ac:dyDescent="0.2">
      <c r="A10" s="142" t="s">
        <v>219</v>
      </c>
      <c r="B10" s="84" t="s">
        <v>280</v>
      </c>
      <c r="C10" s="6"/>
      <c r="D10" s="18"/>
      <c r="E10" s="83"/>
      <c r="F10" s="6"/>
      <c r="G10" s="18"/>
      <c r="H10" s="76"/>
      <c r="I10" s="6"/>
      <c r="J10" s="10"/>
      <c r="K10" s="83"/>
      <c r="L10" s="6"/>
      <c r="M10" s="18"/>
      <c r="N10" s="75"/>
      <c r="O10" s="6"/>
      <c r="P10" s="10"/>
      <c r="Q10" s="83"/>
      <c r="R10" s="6"/>
      <c r="S10" s="18"/>
      <c r="T10" s="145">
        <f t="shared" si="0"/>
        <v>0</v>
      </c>
    </row>
    <row r="11" spans="1:20" s="3" customFormat="1" x14ac:dyDescent="0.2">
      <c r="A11" s="142" t="s">
        <v>220</v>
      </c>
      <c r="B11" s="84" t="s">
        <v>280</v>
      </c>
      <c r="C11" s="6"/>
      <c r="D11" s="18"/>
      <c r="E11" s="83"/>
      <c r="F11" s="6"/>
      <c r="G11" s="18"/>
      <c r="H11" s="76"/>
      <c r="I11" s="6"/>
      <c r="J11" s="10"/>
      <c r="K11" s="83"/>
      <c r="L11" s="6"/>
      <c r="M11" s="18"/>
      <c r="N11" s="75"/>
      <c r="O11" s="6"/>
      <c r="P11" s="10"/>
      <c r="Q11" s="83"/>
      <c r="R11" s="6"/>
      <c r="S11" s="18"/>
      <c r="T11" s="145">
        <f t="shared" si="0"/>
        <v>0</v>
      </c>
    </row>
    <row r="12" spans="1:20" s="3" customFormat="1" x14ac:dyDescent="0.2">
      <c r="A12" s="142" t="s">
        <v>146</v>
      </c>
      <c r="B12" s="84" t="s">
        <v>280</v>
      </c>
      <c r="C12" s="6"/>
      <c r="D12" s="18"/>
      <c r="E12" s="83"/>
      <c r="F12" s="6"/>
      <c r="G12" s="18"/>
      <c r="H12" s="76"/>
      <c r="I12" s="6"/>
      <c r="J12" s="10"/>
      <c r="K12" s="83"/>
      <c r="L12" s="6"/>
      <c r="M12" s="18"/>
      <c r="N12" s="75"/>
      <c r="O12" s="6"/>
      <c r="P12" s="10"/>
      <c r="Q12" s="83"/>
      <c r="R12" s="6"/>
      <c r="S12" s="18"/>
      <c r="T12" s="145">
        <f t="shared" si="0"/>
        <v>0</v>
      </c>
    </row>
    <row r="13" spans="1:20" s="3" customFormat="1" x14ac:dyDescent="0.2">
      <c r="A13" s="142" t="s">
        <v>257</v>
      </c>
      <c r="B13" s="84" t="s">
        <v>280</v>
      </c>
      <c r="C13" s="6"/>
      <c r="D13" s="18"/>
      <c r="E13" s="83"/>
      <c r="F13" s="6"/>
      <c r="G13" s="18"/>
      <c r="H13" s="76"/>
      <c r="I13" s="6"/>
      <c r="J13" s="10"/>
      <c r="K13" s="83"/>
      <c r="L13" s="6"/>
      <c r="M13" s="18"/>
      <c r="N13" s="75"/>
      <c r="O13" s="6"/>
      <c r="P13" s="10"/>
      <c r="Q13" s="83"/>
      <c r="R13" s="6"/>
      <c r="S13" s="18"/>
      <c r="T13" s="145">
        <f t="shared" si="0"/>
        <v>0</v>
      </c>
    </row>
    <row r="14" spans="1:20" s="3" customFormat="1" x14ac:dyDescent="0.2">
      <c r="A14" s="142" t="s">
        <v>222</v>
      </c>
      <c r="B14" s="84" t="s">
        <v>280</v>
      </c>
      <c r="C14" s="6"/>
      <c r="D14" s="18"/>
      <c r="E14" s="83"/>
      <c r="F14" s="6"/>
      <c r="G14" s="18"/>
      <c r="H14" s="76"/>
      <c r="I14" s="6"/>
      <c r="J14" s="10"/>
      <c r="K14" s="83"/>
      <c r="L14" s="6"/>
      <c r="M14" s="18"/>
      <c r="N14" s="75"/>
      <c r="O14" s="6"/>
      <c r="P14" s="10"/>
      <c r="Q14" s="83"/>
      <c r="R14" s="6"/>
      <c r="S14" s="18"/>
      <c r="T14" s="145">
        <f t="shared" si="0"/>
        <v>0</v>
      </c>
    </row>
    <row r="15" spans="1:20" s="3" customFormat="1" x14ac:dyDescent="0.2">
      <c r="A15" s="142" t="s">
        <v>223</v>
      </c>
      <c r="B15" s="84"/>
      <c r="C15" s="6"/>
      <c r="D15" s="18"/>
      <c r="E15" s="83"/>
      <c r="F15" s="6"/>
      <c r="G15" s="18"/>
      <c r="H15" s="76"/>
      <c r="I15" s="6"/>
      <c r="J15" s="10"/>
      <c r="K15" s="83">
        <v>11.645</v>
      </c>
      <c r="L15" s="6"/>
      <c r="M15" s="18"/>
      <c r="N15" s="75"/>
      <c r="O15" s="6"/>
      <c r="P15" s="10"/>
      <c r="Q15" s="83"/>
      <c r="R15" s="6"/>
      <c r="S15" s="18"/>
      <c r="T15" s="145">
        <f t="shared" si="0"/>
        <v>0</v>
      </c>
    </row>
    <row r="16" spans="1:20" s="3" customFormat="1" x14ac:dyDescent="0.2">
      <c r="A16" s="142" t="s">
        <v>258</v>
      </c>
      <c r="B16" s="84"/>
      <c r="C16" s="6"/>
      <c r="D16" s="18"/>
      <c r="E16" s="83"/>
      <c r="F16" s="6"/>
      <c r="G16" s="18"/>
      <c r="H16" s="76" t="s">
        <v>280</v>
      </c>
      <c r="I16" s="6"/>
      <c r="J16" s="10"/>
      <c r="K16" s="83"/>
      <c r="L16" s="6"/>
      <c r="M16" s="18"/>
      <c r="N16" s="75"/>
      <c r="O16" s="6"/>
      <c r="P16" s="10"/>
      <c r="Q16" s="83" t="s">
        <v>269</v>
      </c>
      <c r="R16" s="6"/>
      <c r="S16" s="18"/>
      <c r="T16" s="145">
        <f t="shared" si="0"/>
        <v>0</v>
      </c>
    </row>
    <row r="17" spans="1:20" s="3" customFormat="1" x14ac:dyDescent="0.2">
      <c r="A17" s="126"/>
      <c r="B17" s="84"/>
      <c r="C17" s="6"/>
      <c r="D17" s="18"/>
      <c r="E17" s="83"/>
      <c r="F17" s="6"/>
      <c r="G17" s="18"/>
      <c r="H17" s="76"/>
      <c r="I17" s="6"/>
      <c r="J17" s="10"/>
      <c r="K17" s="83"/>
      <c r="L17" s="6"/>
      <c r="M17" s="18"/>
      <c r="N17" s="75"/>
      <c r="O17" s="6"/>
      <c r="P17" s="10"/>
      <c r="Q17" s="83"/>
      <c r="R17" s="6"/>
      <c r="S17" s="18"/>
      <c r="T17" s="145">
        <f t="shared" si="0"/>
        <v>0</v>
      </c>
    </row>
    <row r="18" spans="1:20" s="3" customFormat="1" x14ac:dyDescent="0.2">
      <c r="A18" s="126"/>
      <c r="B18" s="84"/>
      <c r="C18" s="6"/>
      <c r="D18" s="18"/>
      <c r="E18" s="83"/>
      <c r="F18" s="6"/>
      <c r="G18" s="18"/>
      <c r="H18" s="76"/>
      <c r="I18" s="6"/>
      <c r="J18" s="10"/>
      <c r="K18" s="83"/>
      <c r="L18" s="6"/>
      <c r="M18" s="18"/>
      <c r="N18" s="75"/>
      <c r="O18" s="6"/>
      <c r="P18" s="10"/>
      <c r="Q18" s="83"/>
      <c r="R18" s="6"/>
      <c r="S18" s="18"/>
      <c r="T18" s="145">
        <f t="shared" si="0"/>
        <v>0</v>
      </c>
    </row>
    <row r="19" spans="1:20" s="3" customFormat="1" x14ac:dyDescent="0.2">
      <c r="A19" s="126"/>
      <c r="B19" s="84"/>
      <c r="C19" s="6"/>
      <c r="D19" s="18"/>
      <c r="E19" s="83"/>
      <c r="F19" s="6"/>
      <c r="G19" s="18"/>
      <c r="H19" s="76"/>
      <c r="I19" s="6"/>
      <c r="J19" s="10"/>
      <c r="K19" s="83"/>
      <c r="L19" s="6"/>
      <c r="M19" s="18"/>
      <c r="N19" s="75"/>
      <c r="O19" s="6"/>
      <c r="P19" s="10"/>
      <c r="Q19" s="83"/>
      <c r="R19" s="6"/>
      <c r="S19" s="18"/>
      <c r="T19" s="145">
        <f t="shared" si="0"/>
        <v>0</v>
      </c>
    </row>
    <row r="20" spans="1:20" s="3" customFormat="1" x14ac:dyDescent="0.2">
      <c r="A20" s="126"/>
      <c r="B20" s="84"/>
      <c r="C20" s="6"/>
      <c r="D20" s="18"/>
      <c r="E20" s="83"/>
      <c r="F20" s="6"/>
      <c r="G20" s="18"/>
      <c r="H20" s="76"/>
      <c r="I20" s="6"/>
      <c r="J20" s="10"/>
      <c r="K20" s="83"/>
      <c r="L20" s="6"/>
      <c r="M20" s="18"/>
      <c r="N20" s="75"/>
      <c r="O20" s="6"/>
      <c r="P20" s="10"/>
      <c r="Q20" s="83"/>
      <c r="R20" s="6"/>
      <c r="S20" s="18"/>
      <c r="T20" s="145">
        <f t="shared" si="0"/>
        <v>0</v>
      </c>
    </row>
    <row r="21" spans="1:20" s="3" customFormat="1" x14ac:dyDescent="0.2">
      <c r="A21" s="126"/>
      <c r="B21" s="84"/>
      <c r="C21" s="6"/>
      <c r="D21" s="18"/>
      <c r="E21" s="83"/>
      <c r="F21" s="6"/>
      <c r="G21" s="18"/>
      <c r="H21" s="76"/>
      <c r="I21" s="6"/>
      <c r="J21" s="10"/>
      <c r="K21" s="83"/>
      <c r="L21" s="6"/>
      <c r="M21" s="18"/>
      <c r="N21" s="75"/>
      <c r="O21" s="6"/>
      <c r="P21" s="10"/>
      <c r="Q21" s="83"/>
      <c r="R21" s="6"/>
      <c r="S21" s="18"/>
      <c r="T21" s="145">
        <f t="shared" si="0"/>
        <v>0</v>
      </c>
    </row>
    <row r="22" spans="1:20" s="3" customFormat="1" x14ac:dyDescent="0.2">
      <c r="A22" s="126"/>
      <c r="B22" s="84"/>
      <c r="C22" s="6"/>
      <c r="D22" s="18"/>
      <c r="E22" s="83"/>
      <c r="F22" s="6"/>
      <c r="G22" s="18"/>
      <c r="H22" s="76"/>
      <c r="I22" s="6"/>
      <c r="J22" s="10"/>
      <c r="K22" s="83"/>
      <c r="L22" s="6"/>
      <c r="M22" s="18"/>
      <c r="N22" s="75"/>
      <c r="O22" s="6"/>
      <c r="P22" s="10"/>
      <c r="Q22" s="83"/>
      <c r="R22" s="6"/>
      <c r="S22" s="18"/>
      <c r="T22" s="145">
        <f t="shared" si="0"/>
        <v>0</v>
      </c>
    </row>
    <row r="23" spans="1:20" s="3" customFormat="1" x14ac:dyDescent="0.2">
      <c r="A23" s="126"/>
      <c r="B23" s="84"/>
      <c r="C23" s="6"/>
      <c r="D23" s="18"/>
      <c r="E23" s="83"/>
      <c r="F23" s="6"/>
      <c r="G23" s="18"/>
      <c r="H23" s="76"/>
      <c r="I23" s="6"/>
      <c r="J23" s="10"/>
      <c r="K23" s="83"/>
      <c r="L23" s="6"/>
      <c r="M23" s="18"/>
      <c r="N23" s="75"/>
      <c r="O23" s="6"/>
      <c r="P23" s="10"/>
      <c r="Q23" s="83"/>
      <c r="R23" s="6"/>
      <c r="S23" s="18"/>
      <c r="T23" s="145">
        <f t="shared" si="0"/>
        <v>0</v>
      </c>
    </row>
    <row r="24" spans="1:20" s="3" customFormat="1" x14ac:dyDescent="0.2">
      <c r="A24" s="126"/>
      <c r="B24" s="84"/>
      <c r="C24" s="6"/>
      <c r="D24" s="18"/>
      <c r="E24" s="83"/>
      <c r="F24" s="6"/>
      <c r="G24" s="18"/>
      <c r="H24" s="76"/>
      <c r="I24" s="6"/>
      <c r="J24" s="10"/>
      <c r="K24" s="83"/>
      <c r="L24" s="6"/>
      <c r="M24" s="18"/>
      <c r="N24" s="75"/>
      <c r="O24" s="6"/>
      <c r="P24" s="10"/>
      <c r="Q24" s="83"/>
      <c r="R24" s="6"/>
      <c r="S24" s="18"/>
      <c r="T24" s="145">
        <f t="shared" ref="T24:T37" si="1">D24+G24+J24+M24+P24+S24</f>
        <v>0</v>
      </c>
    </row>
    <row r="25" spans="1:20" s="3" customFormat="1" x14ac:dyDescent="0.2">
      <c r="A25" s="126"/>
      <c r="B25" s="84"/>
      <c r="C25" s="6"/>
      <c r="D25" s="18"/>
      <c r="E25" s="83"/>
      <c r="F25" s="6"/>
      <c r="G25" s="18"/>
      <c r="H25" s="76"/>
      <c r="I25" s="6"/>
      <c r="J25" s="10"/>
      <c r="K25" s="83"/>
      <c r="L25" s="6"/>
      <c r="M25" s="18"/>
      <c r="N25" s="75"/>
      <c r="O25" s="6"/>
      <c r="P25" s="10"/>
      <c r="Q25" s="83"/>
      <c r="R25" s="6"/>
      <c r="S25" s="18"/>
      <c r="T25" s="145">
        <f t="shared" si="1"/>
        <v>0</v>
      </c>
    </row>
    <row r="26" spans="1:20" s="3" customFormat="1" x14ac:dyDescent="0.2">
      <c r="A26" s="126"/>
      <c r="B26" s="84"/>
      <c r="C26" s="6"/>
      <c r="D26" s="18"/>
      <c r="E26" s="83"/>
      <c r="F26" s="6"/>
      <c r="G26" s="18"/>
      <c r="H26" s="76"/>
      <c r="I26" s="6"/>
      <c r="J26" s="10"/>
      <c r="K26" s="83"/>
      <c r="L26" s="6"/>
      <c r="M26" s="18"/>
      <c r="N26" s="75"/>
      <c r="O26" s="6"/>
      <c r="P26" s="10"/>
      <c r="Q26" s="83"/>
      <c r="R26" s="6"/>
      <c r="S26" s="18"/>
      <c r="T26" s="145">
        <f t="shared" si="1"/>
        <v>0</v>
      </c>
    </row>
    <row r="27" spans="1:20" s="3" customFormat="1" x14ac:dyDescent="0.2">
      <c r="A27" s="126"/>
      <c r="B27" s="84"/>
      <c r="C27" s="6"/>
      <c r="D27" s="18"/>
      <c r="E27" s="83"/>
      <c r="F27" s="6"/>
      <c r="G27" s="18"/>
      <c r="H27" s="76"/>
      <c r="I27" s="6"/>
      <c r="J27" s="10"/>
      <c r="K27" s="83"/>
      <c r="L27" s="6"/>
      <c r="M27" s="18"/>
      <c r="N27" s="75"/>
      <c r="O27" s="6"/>
      <c r="P27" s="10"/>
      <c r="Q27" s="83"/>
      <c r="R27" s="6"/>
      <c r="S27" s="18"/>
      <c r="T27" s="145">
        <f t="shared" si="1"/>
        <v>0</v>
      </c>
    </row>
    <row r="28" spans="1:20" s="3" customFormat="1" x14ac:dyDescent="0.2">
      <c r="A28" s="126"/>
      <c r="B28" s="84"/>
      <c r="C28" s="6"/>
      <c r="D28" s="18"/>
      <c r="E28" s="83"/>
      <c r="F28" s="6"/>
      <c r="G28" s="18"/>
      <c r="H28" s="76"/>
      <c r="I28" s="6"/>
      <c r="J28" s="10"/>
      <c r="K28" s="83"/>
      <c r="L28" s="6"/>
      <c r="M28" s="18"/>
      <c r="N28" s="75"/>
      <c r="O28" s="6"/>
      <c r="P28" s="10"/>
      <c r="Q28" s="83"/>
      <c r="R28" s="6"/>
      <c r="S28" s="18"/>
      <c r="T28" s="145">
        <f t="shared" si="1"/>
        <v>0</v>
      </c>
    </row>
    <row r="29" spans="1:20" s="3" customFormat="1" x14ac:dyDescent="0.2">
      <c r="A29" s="126"/>
      <c r="B29" s="84"/>
      <c r="C29" s="6"/>
      <c r="D29" s="18"/>
      <c r="E29" s="83"/>
      <c r="F29" s="6"/>
      <c r="G29" s="18"/>
      <c r="H29" s="76"/>
      <c r="I29" s="6"/>
      <c r="J29" s="10"/>
      <c r="K29" s="83"/>
      <c r="L29" s="6"/>
      <c r="M29" s="18"/>
      <c r="N29" s="75"/>
      <c r="O29" s="6"/>
      <c r="P29" s="10"/>
      <c r="Q29" s="83"/>
      <c r="R29" s="6"/>
      <c r="S29" s="18"/>
      <c r="T29" s="145">
        <f t="shared" si="1"/>
        <v>0</v>
      </c>
    </row>
    <row r="30" spans="1:20" s="3" customFormat="1" x14ac:dyDescent="0.2">
      <c r="A30" s="126"/>
      <c r="B30" s="84"/>
      <c r="C30" s="6"/>
      <c r="D30" s="18"/>
      <c r="E30" s="83"/>
      <c r="F30" s="6"/>
      <c r="G30" s="18"/>
      <c r="H30" s="76"/>
      <c r="I30" s="6"/>
      <c r="J30" s="10"/>
      <c r="K30" s="83"/>
      <c r="L30" s="6"/>
      <c r="M30" s="18"/>
      <c r="N30" s="75"/>
      <c r="O30" s="6"/>
      <c r="P30" s="10"/>
      <c r="Q30" s="83"/>
      <c r="R30" s="6"/>
      <c r="S30" s="18"/>
      <c r="T30" s="145">
        <f t="shared" si="1"/>
        <v>0</v>
      </c>
    </row>
    <row r="31" spans="1:20" s="3" customFormat="1" x14ac:dyDescent="0.2">
      <c r="A31" s="126"/>
      <c r="B31" s="84"/>
      <c r="C31" s="6"/>
      <c r="D31" s="18"/>
      <c r="E31" s="83"/>
      <c r="F31" s="6"/>
      <c r="G31" s="18"/>
      <c r="H31" s="76"/>
      <c r="I31" s="6"/>
      <c r="J31" s="10"/>
      <c r="K31" s="83"/>
      <c r="L31" s="6"/>
      <c r="M31" s="18"/>
      <c r="N31" s="75"/>
      <c r="O31" s="6"/>
      <c r="P31" s="10"/>
      <c r="Q31" s="83"/>
      <c r="R31" s="6"/>
      <c r="S31" s="18"/>
      <c r="T31" s="127">
        <f t="shared" si="1"/>
        <v>0</v>
      </c>
    </row>
    <row r="32" spans="1:20" s="3" customFormat="1" x14ac:dyDescent="0.2">
      <c r="A32" s="126"/>
      <c r="B32" s="84"/>
      <c r="C32" s="6"/>
      <c r="D32" s="18"/>
      <c r="E32" s="83"/>
      <c r="F32" s="6"/>
      <c r="G32" s="18"/>
      <c r="H32" s="76"/>
      <c r="I32" s="6"/>
      <c r="J32" s="10"/>
      <c r="K32" s="83"/>
      <c r="L32" s="6"/>
      <c r="M32" s="18"/>
      <c r="N32" s="75"/>
      <c r="O32" s="6"/>
      <c r="P32" s="10"/>
      <c r="Q32" s="83"/>
      <c r="R32" s="6"/>
      <c r="S32" s="18"/>
      <c r="T32" s="127">
        <f t="shared" si="1"/>
        <v>0</v>
      </c>
    </row>
    <row r="33" spans="1:20" s="3" customFormat="1" x14ac:dyDescent="0.2">
      <c r="A33" s="126"/>
      <c r="B33" s="84"/>
      <c r="C33" s="6"/>
      <c r="D33" s="18"/>
      <c r="E33" s="83"/>
      <c r="F33" s="6"/>
      <c r="G33" s="18"/>
      <c r="H33" s="76"/>
      <c r="I33" s="6"/>
      <c r="J33" s="10"/>
      <c r="K33" s="83"/>
      <c r="L33" s="6"/>
      <c r="M33" s="18"/>
      <c r="N33" s="75"/>
      <c r="O33" s="6"/>
      <c r="P33" s="10"/>
      <c r="Q33" s="83"/>
      <c r="R33" s="6"/>
      <c r="S33" s="18"/>
      <c r="T33" s="127">
        <f t="shared" si="1"/>
        <v>0</v>
      </c>
    </row>
    <row r="34" spans="1:20" s="3" customFormat="1" x14ac:dyDescent="0.2">
      <c r="A34" s="126"/>
      <c r="B34" s="84"/>
      <c r="C34" s="6"/>
      <c r="D34" s="18"/>
      <c r="E34" s="83"/>
      <c r="F34" s="6"/>
      <c r="G34" s="18"/>
      <c r="H34" s="76"/>
      <c r="I34" s="6"/>
      <c r="J34" s="10"/>
      <c r="K34" s="83"/>
      <c r="L34" s="6"/>
      <c r="M34" s="18"/>
      <c r="N34" s="75"/>
      <c r="O34" s="6"/>
      <c r="P34" s="10"/>
      <c r="Q34" s="83"/>
      <c r="R34" s="6"/>
      <c r="S34" s="18"/>
      <c r="T34" s="127">
        <f t="shared" si="1"/>
        <v>0</v>
      </c>
    </row>
    <row r="35" spans="1:20" s="3" customFormat="1" x14ac:dyDescent="0.2">
      <c r="A35" s="126"/>
      <c r="B35" s="84"/>
      <c r="C35" s="6"/>
      <c r="D35" s="18"/>
      <c r="E35" s="83"/>
      <c r="F35" s="6"/>
      <c r="G35" s="18"/>
      <c r="H35" s="76"/>
      <c r="I35" s="6"/>
      <c r="J35" s="10"/>
      <c r="K35" s="83"/>
      <c r="L35" s="6"/>
      <c r="M35" s="18"/>
      <c r="N35" s="75"/>
      <c r="O35" s="6"/>
      <c r="P35" s="10"/>
      <c r="Q35" s="83"/>
      <c r="R35" s="6"/>
      <c r="S35" s="18"/>
      <c r="T35" s="127">
        <f t="shared" si="1"/>
        <v>0</v>
      </c>
    </row>
    <row r="36" spans="1:20" s="3" customFormat="1" x14ac:dyDescent="0.2">
      <c r="A36" s="126"/>
      <c r="B36" s="84"/>
      <c r="C36" s="6"/>
      <c r="D36" s="18"/>
      <c r="E36" s="83"/>
      <c r="F36" s="6"/>
      <c r="G36" s="18"/>
      <c r="H36" s="76"/>
      <c r="I36" s="6"/>
      <c r="J36" s="10"/>
      <c r="K36" s="83"/>
      <c r="L36" s="6"/>
      <c r="M36" s="18"/>
      <c r="N36" s="75"/>
      <c r="O36" s="6"/>
      <c r="P36" s="10"/>
      <c r="Q36" s="83"/>
      <c r="R36" s="6"/>
      <c r="S36" s="18"/>
      <c r="T36" s="127">
        <f t="shared" si="1"/>
        <v>0</v>
      </c>
    </row>
    <row r="37" spans="1:20" s="3" customFormat="1" x14ac:dyDescent="0.2">
      <c r="A37" s="128"/>
      <c r="B37" s="111"/>
      <c r="C37" s="112"/>
      <c r="D37" s="113"/>
      <c r="E37" s="115"/>
      <c r="F37" s="112"/>
      <c r="G37" s="113"/>
      <c r="H37" s="118"/>
      <c r="I37" s="112"/>
      <c r="J37" s="110"/>
      <c r="K37" s="115"/>
      <c r="L37" s="112"/>
      <c r="M37" s="113"/>
      <c r="N37" s="114"/>
      <c r="O37" s="112"/>
      <c r="P37" s="110"/>
      <c r="Q37" s="115"/>
      <c r="R37" s="112"/>
      <c r="S37" s="113"/>
      <c r="T37" s="127">
        <f t="shared" si="1"/>
        <v>0</v>
      </c>
    </row>
    <row r="38" spans="1:20" s="3" customFormat="1" ht="13.5" thickBot="1" x14ac:dyDescent="0.25">
      <c r="A38" s="129"/>
      <c r="B38" s="139"/>
      <c r="C38" s="131"/>
      <c r="D38" s="132"/>
      <c r="E38" s="136"/>
      <c r="F38" s="131"/>
      <c r="G38" s="132"/>
      <c r="H38" s="134"/>
      <c r="I38" s="131"/>
      <c r="J38" s="135"/>
      <c r="K38" s="136"/>
      <c r="L38" s="131"/>
      <c r="M38" s="132"/>
      <c r="N38" s="137"/>
      <c r="O38" s="131"/>
      <c r="P38" s="135"/>
      <c r="Q38" s="136"/>
      <c r="R38" s="131"/>
      <c r="S38" s="132"/>
      <c r="T38" s="138">
        <f>SUM(D38,G38,J38,M38,P38,S38)</f>
        <v>0</v>
      </c>
    </row>
  </sheetData>
  <autoFilter ref="A2:T38">
    <sortState ref="A3:T38">
      <sortCondition descending="1" ref="T2:T38"/>
    </sortState>
  </autoFilter>
  <customSheetViews>
    <customSheetView guid="{A3DB49FE-1CFA-4808-87D9-B1F24CFD9A26}" showPageBreaks="1" zeroValues="0" showAutoFilter="1" view="pageLayout">
      <selection activeCell="I19" sqref="I19"/>
      <pageMargins left="0.2" right="0.45" top="0.75" bottom="0.75" header="0.3" footer="0.3"/>
      <pageSetup orientation="landscape" verticalDpi="0" r:id="rId1"/>
      <headerFooter>
        <oddHeader>&amp;L&amp;"Bodoni MT,Bold"&amp;18Tonasket Junior Rodeo&amp;C&amp;"Arial,Bold"&amp;12&amp;K04-023Intermediate Boys&amp;R&amp;"Bodoni MT,Bold"&amp;18 2009</oddHeader>
        <oddFooter xml:space="preserve">&amp;CTonasket Junior Rodeo April 18th and 19th, 2009
</oddFooter>
      </headerFooter>
      <autoFilter ref="A2:W39"/>
    </customSheetView>
  </customSheetViews>
  <mergeCells count="6">
    <mergeCell ref="Q1:S1"/>
    <mergeCell ref="E1:G1"/>
    <mergeCell ref="B1:D1"/>
    <mergeCell ref="H1:J1"/>
    <mergeCell ref="K1:M1"/>
    <mergeCell ref="N1:P1"/>
  </mergeCells>
  <pageMargins left="0.25" right="0" top="1" bottom="1" header="0.05" footer="0.05"/>
  <pageSetup orientation="landscape" horizontalDpi="4294967293" verticalDpi="0" r:id="rId2"/>
  <headerFooter>
    <oddHeader>&amp;L&amp;"Bodoni MT,Bold"&amp;14Tonasket Junior Rodeo&amp;C&amp;"Arial,Bold"&amp;14&amp;K0070C0Intermediate Boys&amp;R&amp;"Bodoni MT,Bold"&amp;14 2018</oddHeader>
    <oddFooter>&amp;CTonasket Junior Rodeo April 14-15, 2018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U37"/>
  <sheetViews>
    <sheetView showZeros="0" view="pageLayout" workbookViewId="0">
      <selection activeCell="M10" sqref="M10"/>
    </sheetView>
  </sheetViews>
  <sheetFormatPr defaultColWidth="8" defaultRowHeight="12.75" x14ac:dyDescent="0.2"/>
  <cols>
    <col min="1" max="1" width="22.140625" customWidth="1"/>
    <col min="2" max="2" width="5.85546875" style="91" customWidth="1"/>
    <col min="3" max="4" width="5.85546875" customWidth="1"/>
    <col min="5" max="5" width="5.85546875" style="78" customWidth="1"/>
    <col min="6" max="7" width="5.85546875" customWidth="1"/>
    <col min="8" max="8" width="5.85546875" style="78" customWidth="1"/>
    <col min="9" max="10" width="5.85546875" customWidth="1"/>
    <col min="11" max="11" width="5.85546875" style="78" customWidth="1"/>
    <col min="12" max="13" width="5.85546875" customWidth="1"/>
    <col min="14" max="14" width="5.85546875" style="78" customWidth="1"/>
    <col min="15" max="16" width="5.85546875" customWidth="1"/>
    <col min="17" max="17" width="5.85546875" style="78" customWidth="1"/>
    <col min="18" max="19" width="5.85546875" customWidth="1"/>
    <col min="20" max="20" width="6.5703125" style="91" customWidth="1"/>
  </cols>
  <sheetData>
    <row r="1" spans="1:21" x14ac:dyDescent="0.2">
      <c r="A1" s="122" t="s">
        <v>0</v>
      </c>
      <c r="B1" s="151" t="s">
        <v>12</v>
      </c>
      <c r="C1" s="152"/>
      <c r="D1" s="153"/>
      <c r="E1" s="152" t="s">
        <v>13</v>
      </c>
      <c r="F1" s="152"/>
      <c r="G1" s="152"/>
      <c r="H1" s="151" t="s">
        <v>18</v>
      </c>
      <c r="I1" s="152"/>
      <c r="J1" s="153"/>
      <c r="K1" s="152" t="s">
        <v>14</v>
      </c>
      <c r="L1" s="152"/>
      <c r="M1" s="152"/>
      <c r="N1" s="151" t="s">
        <v>132</v>
      </c>
      <c r="O1" s="152"/>
      <c r="P1" s="153"/>
      <c r="Q1" s="152" t="s">
        <v>15</v>
      </c>
      <c r="R1" s="152"/>
      <c r="S1" s="152"/>
      <c r="T1" s="123" t="s">
        <v>4</v>
      </c>
    </row>
    <row r="2" spans="1:21" x14ac:dyDescent="0.2">
      <c r="A2" s="124" t="s">
        <v>7</v>
      </c>
      <c r="B2" s="94" t="s">
        <v>1</v>
      </c>
      <c r="C2" s="36" t="s">
        <v>2</v>
      </c>
      <c r="D2" s="37" t="s">
        <v>5</v>
      </c>
      <c r="E2" s="79" t="s">
        <v>3</v>
      </c>
      <c r="F2" s="36" t="s">
        <v>2</v>
      </c>
      <c r="G2" s="38" t="s">
        <v>5</v>
      </c>
      <c r="H2" s="88" t="s">
        <v>3</v>
      </c>
      <c r="I2" s="36" t="s">
        <v>2</v>
      </c>
      <c r="J2" s="37" t="s">
        <v>5</v>
      </c>
      <c r="K2" s="79" t="s">
        <v>3</v>
      </c>
      <c r="L2" s="36" t="s">
        <v>2</v>
      </c>
      <c r="M2" s="38" t="s">
        <v>5</v>
      </c>
      <c r="N2" s="88" t="s">
        <v>3</v>
      </c>
      <c r="O2" s="36" t="s">
        <v>2</v>
      </c>
      <c r="P2" s="37" t="s">
        <v>5</v>
      </c>
      <c r="Q2" s="79" t="s">
        <v>3</v>
      </c>
      <c r="R2" s="36" t="s">
        <v>2</v>
      </c>
      <c r="S2" s="38" t="s">
        <v>5</v>
      </c>
      <c r="T2" s="125" t="s">
        <v>5</v>
      </c>
    </row>
    <row r="3" spans="1:21" s="3" customFormat="1" x14ac:dyDescent="0.2">
      <c r="A3" s="142" t="s">
        <v>260</v>
      </c>
      <c r="B3" s="84"/>
      <c r="C3" s="6"/>
      <c r="D3" s="18"/>
      <c r="E3" s="75">
        <v>13.585000000000001</v>
      </c>
      <c r="F3" s="6">
        <v>2</v>
      </c>
      <c r="G3" s="10">
        <v>3</v>
      </c>
      <c r="H3" s="83">
        <v>17.936</v>
      </c>
      <c r="I3" s="6">
        <v>4</v>
      </c>
      <c r="J3" s="18">
        <v>1</v>
      </c>
      <c r="K3" s="75">
        <v>21.76</v>
      </c>
      <c r="L3" s="6">
        <v>1</v>
      </c>
      <c r="M3" s="10">
        <v>4</v>
      </c>
      <c r="N3" s="83">
        <v>3.3</v>
      </c>
      <c r="O3" s="6">
        <v>1</v>
      </c>
      <c r="P3" s="18">
        <v>4</v>
      </c>
      <c r="Q3" s="75">
        <v>2.5950000000000002</v>
      </c>
      <c r="R3" s="6">
        <v>3</v>
      </c>
      <c r="S3" s="10">
        <v>2</v>
      </c>
      <c r="T3" s="127">
        <f>SUM(D3,G3,J3,M3,P3,S3)</f>
        <v>14</v>
      </c>
    </row>
    <row r="4" spans="1:21" s="3" customFormat="1" x14ac:dyDescent="0.2">
      <c r="A4" s="142" t="s">
        <v>212</v>
      </c>
      <c r="B4" s="90">
        <v>67</v>
      </c>
      <c r="C4" s="6">
        <v>2</v>
      </c>
      <c r="D4" s="18">
        <v>3</v>
      </c>
      <c r="E4" s="75">
        <v>14.914999999999999</v>
      </c>
      <c r="F4" s="6">
        <v>4</v>
      </c>
      <c r="G4" s="10">
        <v>1</v>
      </c>
      <c r="H4" s="83">
        <v>19.007999999999999</v>
      </c>
      <c r="I4" s="6"/>
      <c r="J4" s="18"/>
      <c r="K4" s="75">
        <v>26.486000000000001</v>
      </c>
      <c r="L4" s="6"/>
      <c r="M4" s="10"/>
      <c r="N4" s="83" t="s">
        <v>269</v>
      </c>
      <c r="O4" s="6"/>
      <c r="P4" s="18"/>
      <c r="Q4" s="75">
        <v>2.2549999999999999</v>
      </c>
      <c r="R4" s="6">
        <v>1</v>
      </c>
      <c r="S4" s="10">
        <v>4</v>
      </c>
      <c r="T4" s="127">
        <f>SUM(D4,G4,J4,M4,P4,S4)</f>
        <v>8</v>
      </c>
      <c r="U4" s="107"/>
    </row>
    <row r="5" spans="1:21" s="3" customFormat="1" x14ac:dyDescent="0.2">
      <c r="A5" s="142" t="s">
        <v>164</v>
      </c>
      <c r="B5" s="90"/>
      <c r="C5" s="6"/>
      <c r="D5" s="18"/>
      <c r="E5" s="75">
        <v>13.795</v>
      </c>
      <c r="F5" s="6">
        <v>3</v>
      </c>
      <c r="G5" s="10">
        <v>2</v>
      </c>
      <c r="H5" s="83">
        <v>17.443999999999999</v>
      </c>
      <c r="I5" s="6">
        <v>1</v>
      </c>
      <c r="J5" s="18">
        <v>4</v>
      </c>
      <c r="K5" s="75">
        <v>23.419</v>
      </c>
      <c r="L5" s="6">
        <v>3</v>
      </c>
      <c r="M5" s="10">
        <v>2</v>
      </c>
      <c r="N5" s="83" t="s">
        <v>269</v>
      </c>
      <c r="O5" s="6"/>
      <c r="P5" s="18"/>
      <c r="Q5" s="75"/>
      <c r="R5" s="6"/>
      <c r="S5" s="10"/>
      <c r="T5" s="127">
        <f>SUM(D5,G5,J5,M5,P5,S5)</f>
        <v>8</v>
      </c>
    </row>
    <row r="6" spans="1:21" s="3" customFormat="1" x14ac:dyDescent="0.2">
      <c r="A6" s="142" t="s">
        <v>145</v>
      </c>
      <c r="B6" s="90"/>
      <c r="C6" s="6"/>
      <c r="D6" s="18"/>
      <c r="E6" s="75">
        <v>11.58</v>
      </c>
      <c r="F6" s="6">
        <v>1</v>
      </c>
      <c r="G6" s="10">
        <v>4</v>
      </c>
      <c r="H6" s="83">
        <v>17.617999999999999</v>
      </c>
      <c r="I6" s="6">
        <v>3</v>
      </c>
      <c r="J6" s="18">
        <v>2</v>
      </c>
      <c r="K6" s="75">
        <v>23.56</v>
      </c>
      <c r="L6" s="6">
        <v>4</v>
      </c>
      <c r="M6" s="10">
        <v>1</v>
      </c>
      <c r="N6" s="83" t="s">
        <v>269</v>
      </c>
      <c r="O6" s="6"/>
      <c r="P6" s="18"/>
      <c r="Q6" s="150" t="s">
        <v>269</v>
      </c>
      <c r="R6" s="6"/>
      <c r="S6" s="10"/>
      <c r="T6" s="127">
        <f>SUM(D6,G6,J6,M6,P6,S6)</f>
        <v>7</v>
      </c>
    </row>
    <row r="7" spans="1:21" s="3" customFormat="1" x14ac:dyDescent="0.2">
      <c r="A7" s="142" t="s">
        <v>130</v>
      </c>
      <c r="B7" s="90">
        <v>69</v>
      </c>
      <c r="C7" s="6">
        <v>1</v>
      </c>
      <c r="D7" s="18">
        <v>4</v>
      </c>
      <c r="E7" s="75">
        <v>24.094999999999999</v>
      </c>
      <c r="F7" s="6"/>
      <c r="G7" s="10"/>
      <c r="H7" s="83">
        <v>19.556000000000001</v>
      </c>
      <c r="I7" s="6"/>
      <c r="J7" s="18"/>
      <c r="K7" s="75" t="s">
        <v>269</v>
      </c>
      <c r="L7" s="6"/>
      <c r="M7" s="10"/>
      <c r="N7" s="83"/>
      <c r="O7" s="6"/>
      <c r="P7" s="18"/>
      <c r="Q7" s="75"/>
      <c r="R7" s="6"/>
      <c r="S7" s="10"/>
      <c r="T7" s="127">
        <f>SUM(D7,G7,J7,M7,P7,S7)</f>
        <v>4</v>
      </c>
    </row>
    <row r="8" spans="1:21" s="3" customFormat="1" x14ac:dyDescent="0.2">
      <c r="A8" s="142" t="s">
        <v>283</v>
      </c>
      <c r="B8" s="90"/>
      <c r="C8" s="6"/>
      <c r="D8" s="18"/>
      <c r="E8" s="75">
        <v>17.97</v>
      </c>
      <c r="F8" s="6"/>
      <c r="G8" s="10"/>
      <c r="H8" s="83">
        <v>19.18</v>
      </c>
      <c r="I8" s="6"/>
      <c r="J8" s="18"/>
      <c r="K8" s="75">
        <v>28.353000000000002</v>
      </c>
      <c r="L8" s="6"/>
      <c r="M8" s="10"/>
      <c r="N8" s="83" t="s">
        <v>269</v>
      </c>
      <c r="O8" s="6"/>
      <c r="P8" s="18"/>
      <c r="Q8" s="75">
        <v>2.36</v>
      </c>
      <c r="R8" s="6">
        <v>2</v>
      </c>
      <c r="S8" s="10">
        <v>3</v>
      </c>
      <c r="T8" s="127">
        <f>SUM(D8,G8,J8,M8,P8,S8)</f>
        <v>3</v>
      </c>
    </row>
    <row r="9" spans="1:21" s="3" customFormat="1" x14ac:dyDescent="0.2">
      <c r="A9" s="142" t="s">
        <v>128</v>
      </c>
      <c r="B9" s="90"/>
      <c r="C9" s="6"/>
      <c r="D9" s="18"/>
      <c r="E9" s="75">
        <v>17.82</v>
      </c>
      <c r="F9" s="6"/>
      <c r="G9" s="10"/>
      <c r="H9" s="83">
        <v>17.585000000000001</v>
      </c>
      <c r="I9" s="6">
        <v>2</v>
      </c>
      <c r="J9" s="18">
        <v>3</v>
      </c>
      <c r="K9" s="75">
        <v>24.405000000000001</v>
      </c>
      <c r="L9" s="6"/>
      <c r="M9" s="10"/>
      <c r="N9" s="83" t="s">
        <v>269</v>
      </c>
      <c r="O9" s="6"/>
      <c r="P9" s="18"/>
      <c r="Q9" s="75">
        <v>4.6349999999999998</v>
      </c>
      <c r="R9" s="6"/>
      <c r="S9" s="10"/>
      <c r="T9" s="127">
        <f>SUM(D9,G9,J9,M9,P9,S9)</f>
        <v>3</v>
      </c>
    </row>
    <row r="10" spans="1:21" s="3" customFormat="1" x14ac:dyDescent="0.2">
      <c r="A10" s="142" t="s">
        <v>252</v>
      </c>
      <c r="B10" s="90"/>
      <c r="C10" s="6"/>
      <c r="D10" s="18"/>
      <c r="E10" s="75" t="s">
        <v>269</v>
      </c>
      <c r="F10" s="6"/>
      <c r="G10" s="10"/>
      <c r="H10" s="83">
        <v>18.734000000000002</v>
      </c>
      <c r="I10" s="6"/>
      <c r="J10" s="18"/>
      <c r="K10" s="75">
        <v>28.294</v>
      </c>
      <c r="L10" s="6"/>
      <c r="M10" s="10"/>
      <c r="N10" s="83">
        <v>3.7349999999999999</v>
      </c>
      <c r="O10" s="6">
        <v>2</v>
      </c>
      <c r="P10" s="18">
        <v>3</v>
      </c>
      <c r="Q10" s="75"/>
      <c r="R10" s="6"/>
      <c r="S10" s="10"/>
      <c r="T10" s="127">
        <f>SUM(D10,G10,J10,M10,P10,S10)</f>
        <v>3</v>
      </c>
    </row>
    <row r="11" spans="1:21" s="3" customFormat="1" x14ac:dyDescent="0.2">
      <c r="A11" s="142" t="s">
        <v>216</v>
      </c>
      <c r="B11" s="90"/>
      <c r="C11" s="6"/>
      <c r="D11" s="18"/>
      <c r="E11" s="75"/>
      <c r="F11" s="6"/>
      <c r="G11" s="10"/>
      <c r="H11" s="83">
        <v>18.805</v>
      </c>
      <c r="I11" s="6"/>
      <c r="J11" s="18"/>
      <c r="K11" s="75">
        <v>23.27</v>
      </c>
      <c r="L11" s="6">
        <v>2</v>
      </c>
      <c r="M11" s="10">
        <v>3</v>
      </c>
      <c r="N11" s="83"/>
      <c r="O11" s="6"/>
      <c r="P11" s="18"/>
      <c r="Q11" s="75"/>
      <c r="R11" s="6"/>
      <c r="S11" s="10"/>
      <c r="T11" s="127">
        <f>SUM(D11,G11,J11,M11,P11,S11)</f>
        <v>3</v>
      </c>
    </row>
    <row r="12" spans="1:21" s="3" customFormat="1" x14ac:dyDescent="0.2">
      <c r="A12" s="142" t="s">
        <v>213</v>
      </c>
      <c r="B12" s="90"/>
      <c r="C12" s="6"/>
      <c r="D12" s="18"/>
      <c r="E12" s="75">
        <v>26.76</v>
      </c>
      <c r="F12" s="6"/>
      <c r="G12" s="10"/>
      <c r="H12" s="83">
        <v>25.027000000000001</v>
      </c>
      <c r="I12" s="6"/>
      <c r="J12" s="18"/>
      <c r="K12" s="75">
        <v>33.201000000000001</v>
      </c>
      <c r="L12" s="6"/>
      <c r="M12" s="10"/>
      <c r="N12" s="83"/>
      <c r="O12" s="6"/>
      <c r="P12" s="18"/>
      <c r="Q12" s="75" t="s">
        <v>269</v>
      </c>
      <c r="R12" s="6">
        <v>3</v>
      </c>
      <c r="S12" s="10">
        <v>2</v>
      </c>
      <c r="T12" s="127">
        <f>SUM(D12,G12,J12,M12,P12,S12)</f>
        <v>2</v>
      </c>
    </row>
    <row r="13" spans="1:21" s="3" customFormat="1" x14ac:dyDescent="0.2">
      <c r="A13" s="142" t="s">
        <v>214</v>
      </c>
      <c r="B13" s="90"/>
      <c r="C13" s="6"/>
      <c r="D13" s="18"/>
      <c r="E13" s="75">
        <v>16.72</v>
      </c>
      <c r="F13" s="6"/>
      <c r="G13" s="10"/>
      <c r="H13" s="83">
        <v>20.292000000000002</v>
      </c>
      <c r="I13" s="6"/>
      <c r="J13" s="18"/>
      <c r="K13" s="75">
        <v>30.821000000000002</v>
      </c>
      <c r="L13" s="6"/>
      <c r="M13" s="10"/>
      <c r="N13" s="83" t="s">
        <v>269</v>
      </c>
      <c r="O13" s="6"/>
      <c r="P13" s="18"/>
      <c r="Q13" s="75">
        <v>3.87</v>
      </c>
      <c r="R13" s="6">
        <v>4</v>
      </c>
      <c r="S13" s="10">
        <v>1</v>
      </c>
      <c r="T13" s="127">
        <f>SUM(D13,G13,J13,M13,P13,S13)</f>
        <v>1</v>
      </c>
    </row>
    <row r="14" spans="1:21" s="3" customFormat="1" x14ac:dyDescent="0.2">
      <c r="A14" s="142" t="s">
        <v>253</v>
      </c>
      <c r="B14" s="90"/>
      <c r="C14" s="6"/>
      <c r="D14" s="18"/>
      <c r="E14" s="75" t="s">
        <v>269</v>
      </c>
      <c r="F14" s="6"/>
      <c r="G14" s="10"/>
      <c r="H14" s="83">
        <v>22.917999999999999</v>
      </c>
      <c r="I14" s="6"/>
      <c r="J14" s="18"/>
      <c r="K14" s="75">
        <v>36.951999999999998</v>
      </c>
      <c r="L14" s="6"/>
      <c r="M14" s="10"/>
      <c r="N14" s="83" t="s">
        <v>269</v>
      </c>
      <c r="O14" s="6"/>
      <c r="P14" s="18"/>
      <c r="Q14" s="75" t="s">
        <v>269</v>
      </c>
      <c r="R14" s="6"/>
      <c r="S14" s="10"/>
      <c r="T14" s="127">
        <f>SUM(D14,G14,J14,M14,P14,S14)</f>
        <v>0</v>
      </c>
    </row>
    <row r="15" spans="1:21" s="3" customFormat="1" x14ac:dyDescent="0.2">
      <c r="A15" s="142" t="s">
        <v>207</v>
      </c>
      <c r="B15" s="90"/>
      <c r="C15" s="6"/>
      <c r="D15" s="18"/>
      <c r="E15" s="75">
        <v>20.414999999999999</v>
      </c>
      <c r="F15" s="6"/>
      <c r="G15" s="10"/>
      <c r="H15" s="83">
        <v>19.524000000000001</v>
      </c>
      <c r="I15" s="6"/>
      <c r="J15" s="18"/>
      <c r="K15" s="75">
        <v>24.998999999999999</v>
      </c>
      <c r="L15" s="6"/>
      <c r="M15" s="10"/>
      <c r="N15" s="83"/>
      <c r="O15" s="6"/>
      <c r="P15" s="18"/>
      <c r="Q15" s="75" t="s">
        <v>269</v>
      </c>
      <c r="R15" s="6"/>
      <c r="S15" s="10"/>
      <c r="T15" s="127">
        <f>SUM(D15,G15,J15,M15,P15,S15)</f>
        <v>0</v>
      </c>
    </row>
    <row r="16" spans="1:21" s="3" customFormat="1" x14ac:dyDescent="0.2">
      <c r="A16" s="142" t="s">
        <v>209</v>
      </c>
      <c r="B16" s="90" t="s">
        <v>280</v>
      </c>
      <c r="C16" s="6"/>
      <c r="D16" s="18"/>
      <c r="E16" s="75"/>
      <c r="F16" s="6"/>
      <c r="G16" s="10"/>
      <c r="H16" s="83">
        <v>19.207000000000001</v>
      </c>
      <c r="I16" s="6"/>
      <c r="J16" s="18"/>
      <c r="K16" s="75">
        <v>25.494</v>
      </c>
      <c r="L16" s="6"/>
      <c r="M16" s="10"/>
      <c r="N16" s="83"/>
      <c r="O16" s="6"/>
      <c r="P16" s="18"/>
      <c r="Q16" s="75"/>
      <c r="R16" s="6"/>
      <c r="S16" s="10"/>
      <c r="T16" s="127">
        <f>SUM(D16,G16,J16,M16,P16,S16)</f>
        <v>0</v>
      </c>
    </row>
    <row r="17" spans="1:20" s="3" customFormat="1" x14ac:dyDescent="0.2">
      <c r="A17" s="142" t="s">
        <v>143</v>
      </c>
      <c r="B17" s="90"/>
      <c r="C17" s="6"/>
      <c r="D17" s="18"/>
      <c r="E17" s="75"/>
      <c r="F17" s="6"/>
      <c r="G17" s="10"/>
      <c r="H17" s="83">
        <v>19.481000000000002</v>
      </c>
      <c r="I17" s="6"/>
      <c r="J17" s="18"/>
      <c r="K17" s="75">
        <v>24.538</v>
      </c>
      <c r="L17" s="6"/>
      <c r="M17" s="10"/>
      <c r="N17" s="83"/>
      <c r="O17" s="6"/>
      <c r="P17" s="18"/>
      <c r="Q17" s="75"/>
      <c r="R17" s="6"/>
      <c r="S17" s="10"/>
      <c r="T17" s="127">
        <f>SUM(D17,G17,J17,M17,P17,S17)</f>
        <v>0</v>
      </c>
    </row>
    <row r="18" spans="1:20" s="3" customFormat="1" x14ac:dyDescent="0.2">
      <c r="A18" s="142" t="s">
        <v>142</v>
      </c>
      <c r="B18" s="90"/>
      <c r="C18" s="6"/>
      <c r="D18" s="18"/>
      <c r="E18" s="75"/>
      <c r="F18" s="6"/>
      <c r="G18" s="10"/>
      <c r="H18" s="83">
        <v>19.529</v>
      </c>
      <c r="I18" s="6"/>
      <c r="J18" s="18"/>
      <c r="K18" s="75">
        <v>30.417999999999999</v>
      </c>
      <c r="L18" s="6"/>
      <c r="M18" s="10"/>
      <c r="N18" s="83"/>
      <c r="O18" s="6"/>
      <c r="P18" s="18"/>
      <c r="Q18" s="75"/>
      <c r="R18" s="6"/>
      <c r="S18" s="10"/>
      <c r="T18" s="127">
        <f>SUM(D18,G18,J18,M18,P18,S18)</f>
        <v>0</v>
      </c>
    </row>
    <row r="19" spans="1:20" s="3" customFormat="1" x14ac:dyDescent="0.2">
      <c r="A19" s="142" t="s">
        <v>208</v>
      </c>
      <c r="B19" s="90"/>
      <c r="C19" s="6"/>
      <c r="D19" s="18"/>
      <c r="E19" s="75"/>
      <c r="F19" s="6"/>
      <c r="G19" s="10"/>
      <c r="H19" s="83">
        <v>19.692</v>
      </c>
      <c r="I19" s="6"/>
      <c r="J19" s="18"/>
      <c r="K19" s="75">
        <v>31.155999999999999</v>
      </c>
      <c r="L19" s="6"/>
      <c r="M19" s="10"/>
      <c r="N19" s="83"/>
      <c r="O19" s="6"/>
      <c r="P19" s="18"/>
      <c r="Q19" s="75"/>
      <c r="R19" s="6"/>
      <c r="S19" s="10"/>
      <c r="T19" s="127">
        <f>SUM(D19,G19,J19,M19,P19,S19)</f>
        <v>0</v>
      </c>
    </row>
    <row r="20" spans="1:20" s="3" customFormat="1" x14ac:dyDescent="0.2">
      <c r="A20" s="142" t="s">
        <v>141</v>
      </c>
      <c r="B20" s="90"/>
      <c r="C20" s="6"/>
      <c r="D20" s="18"/>
      <c r="E20" s="75" t="s">
        <v>269</v>
      </c>
      <c r="F20" s="6"/>
      <c r="G20" s="10"/>
      <c r="H20" s="83">
        <v>19.774000000000001</v>
      </c>
      <c r="I20" s="6"/>
      <c r="J20" s="18"/>
      <c r="K20" s="75">
        <v>34.741999999999997</v>
      </c>
      <c r="L20" s="6"/>
      <c r="M20" s="10"/>
      <c r="N20" s="83"/>
      <c r="O20" s="6"/>
      <c r="P20" s="18"/>
      <c r="Q20" s="75"/>
      <c r="R20" s="6"/>
      <c r="S20" s="10"/>
      <c r="T20" s="127">
        <f>SUM(D20,G20,J20,M20,P20,S20)</f>
        <v>0</v>
      </c>
    </row>
    <row r="21" spans="1:20" s="3" customFormat="1" x14ac:dyDescent="0.2">
      <c r="A21" s="142" t="s">
        <v>138</v>
      </c>
      <c r="B21" s="90"/>
      <c r="C21" s="6"/>
      <c r="D21" s="18"/>
      <c r="E21" s="75"/>
      <c r="F21" s="6"/>
      <c r="G21" s="10"/>
      <c r="H21" s="83">
        <v>20.12</v>
      </c>
      <c r="I21" s="6"/>
      <c r="J21" s="18"/>
      <c r="K21" s="75">
        <v>26.821000000000002</v>
      </c>
      <c r="L21" s="6"/>
      <c r="M21" s="10"/>
      <c r="N21" s="83"/>
      <c r="O21" s="6"/>
      <c r="P21" s="18"/>
      <c r="Q21" s="75"/>
      <c r="R21" s="6"/>
      <c r="S21" s="10"/>
      <c r="T21" s="127">
        <f>SUM(D21,G21,J21,M21,P21,S21)</f>
        <v>0</v>
      </c>
    </row>
    <row r="22" spans="1:20" s="3" customFormat="1" x14ac:dyDescent="0.2">
      <c r="A22" s="142" t="s">
        <v>215</v>
      </c>
      <c r="B22" s="90"/>
      <c r="C22" s="6"/>
      <c r="D22" s="18"/>
      <c r="E22" s="75"/>
      <c r="F22" s="6"/>
      <c r="G22" s="10"/>
      <c r="H22" s="83">
        <v>20.181999999999999</v>
      </c>
      <c r="I22" s="6"/>
      <c r="J22" s="18"/>
      <c r="K22" s="75">
        <v>26.09</v>
      </c>
      <c r="L22" s="6"/>
      <c r="M22" s="10"/>
      <c r="N22" s="83"/>
      <c r="O22" s="6"/>
      <c r="P22" s="18"/>
      <c r="Q22" s="75"/>
      <c r="R22" s="6"/>
      <c r="S22" s="10"/>
      <c r="T22" s="127">
        <f>SUM(D22,G22,J22,M22,P22,S22)</f>
        <v>0</v>
      </c>
    </row>
    <row r="23" spans="1:20" s="3" customFormat="1" x14ac:dyDescent="0.2">
      <c r="A23" s="142" t="s">
        <v>211</v>
      </c>
      <c r="B23" s="90"/>
      <c r="C23" s="6"/>
      <c r="D23" s="18"/>
      <c r="E23" s="75">
        <v>26.484999999999999</v>
      </c>
      <c r="F23" s="6"/>
      <c r="G23" s="10"/>
      <c r="H23" s="83">
        <v>20.395</v>
      </c>
      <c r="I23" s="6"/>
      <c r="J23" s="18"/>
      <c r="K23" s="143">
        <v>28.538</v>
      </c>
      <c r="L23" s="6"/>
      <c r="M23" s="10"/>
      <c r="N23" s="83"/>
      <c r="O23" s="6"/>
      <c r="P23" s="18"/>
      <c r="Q23" s="75"/>
      <c r="R23" s="6"/>
      <c r="S23" s="10"/>
      <c r="T23" s="127">
        <f>SUM(D23,G23,J23,M23,P23,S23)</f>
        <v>0</v>
      </c>
    </row>
    <row r="24" spans="1:20" s="3" customFormat="1" x14ac:dyDescent="0.2">
      <c r="A24" s="142" t="s">
        <v>210</v>
      </c>
      <c r="B24" s="90"/>
      <c r="C24" s="6"/>
      <c r="D24" s="18"/>
      <c r="E24" s="75"/>
      <c r="F24" s="6"/>
      <c r="G24" s="10"/>
      <c r="H24" s="83">
        <v>23.001000000000001</v>
      </c>
      <c r="I24" s="6"/>
      <c r="J24" s="18"/>
      <c r="K24" s="75" t="s">
        <v>269</v>
      </c>
      <c r="L24" s="6"/>
      <c r="M24" s="10"/>
      <c r="N24" s="83"/>
      <c r="O24" s="6"/>
      <c r="P24" s="18"/>
      <c r="Q24" s="75"/>
      <c r="R24" s="6"/>
      <c r="S24" s="10"/>
      <c r="T24" s="127">
        <f>SUM(D24,G24,J24,M24,P24,S24)</f>
        <v>0</v>
      </c>
    </row>
    <row r="25" spans="1:20" s="3" customFormat="1" x14ac:dyDescent="0.2">
      <c r="A25" s="142" t="s">
        <v>251</v>
      </c>
      <c r="B25" s="90"/>
      <c r="C25" s="6"/>
      <c r="D25" s="18"/>
      <c r="E25" s="75">
        <v>24.25</v>
      </c>
      <c r="F25" s="6"/>
      <c r="G25" s="10"/>
      <c r="H25" s="83">
        <v>26.314</v>
      </c>
      <c r="I25" s="6"/>
      <c r="J25" s="18"/>
      <c r="K25" s="75">
        <v>32.332999999999998</v>
      </c>
      <c r="L25" s="6"/>
      <c r="M25" s="10"/>
      <c r="N25" s="83"/>
      <c r="O25" s="6"/>
      <c r="P25" s="18"/>
      <c r="Q25" s="75"/>
      <c r="R25" s="6"/>
      <c r="S25" s="10"/>
      <c r="T25" s="127">
        <f>SUM(D25,G25,J25,M25,P25,S25)</f>
        <v>0</v>
      </c>
    </row>
    <row r="26" spans="1:20" s="3" customFormat="1" x14ac:dyDescent="0.2">
      <c r="A26" s="142" t="s">
        <v>136</v>
      </c>
      <c r="B26" s="90"/>
      <c r="C26" s="6"/>
      <c r="D26" s="18"/>
      <c r="E26" s="75">
        <v>21.7</v>
      </c>
      <c r="F26" s="6"/>
      <c r="G26" s="10"/>
      <c r="H26" s="83">
        <v>32.9</v>
      </c>
      <c r="I26" s="6"/>
      <c r="J26" s="18"/>
      <c r="K26" s="75">
        <v>31.805</v>
      </c>
      <c r="L26" s="6"/>
      <c r="M26" s="10"/>
      <c r="N26" s="83"/>
      <c r="O26" s="6"/>
      <c r="P26" s="18"/>
      <c r="Q26" s="75"/>
      <c r="R26" s="6"/>
      <c r="S26" s="10"/>
      <c r="T26" s="127">
        <f>SUM(D26,G26,J26,M26,P26,S26)</f>
        <v>0</v>
      </c>
    </row>
    <row r="27" spans="1:20" s="3" customFormat="1" x14ac:dyDescent="0.2">
      <c r="A27" s="142" t="s">
        <v>261</v>
      </c>
      <c r="B27" s="90"/>
      <c r="C27" s="6"/>
      <c r="D27" s="18"/>
      <c r="E27" s="75"/>
      <c r="F27" s="6"/>
      <c r="G27" s="10"/>
      <c r="H27" s="83" t="s">
        <v>269</v>
      </c>
      <c r="I27" s="6"/>
      <c r="J27" s="18"/>
      <c r="K27" s="75">
        <v>27.681000000000001</v>
      </c>
      <c r="L27" s="6"/>
      <c r="M27" s="10"/>
      <c r="N27" s="83"/>
      <c r="O27" s="6"/>
      <c r="P27" s="18"/>
      <c r="Q27" s="75"/>
      <c r="R27" s="6"/>
      <c r="S27" s="10"/>
      <c r="T27" s="127">
        <f>SUM(D27,G27,J27,M27,P27,S27)</f>
        <v>0</v>
      </c>
    </row>
    <row r="28" spans="1:20" s="3" customFormat="1" x14ac:dyDescent="0.2">
      <c r="A28" s="126"/>
      <c r="B28" s="90"/>
      <c r="C28" s="6"/>
      <c r="D28" s="18"/>
      <c r="E28" s="75"/>
      <c r="F28" s="6"/>
      <c r="G28" s="10"/>
      <c r="H28" s="83"/>
      <c r="I28" s="6"/>
      <c r="J28" s="18"/>
      <c r="K28" s="75"/>
      <c r="L28" s="6"/>
      <c r="M28" s="10"/>
      <c r="N28" s="83"/>
      <c r="O28" s="6"/>
      <c r="P28" s="18"/>
      <c r="Q28" s="75"/>
      <c r="R28" s="6"/>
      <c r="S28" s="10"/>
      <c r="T28" s="127">
        <f>SUM(D28,G28,J28,M28,P28,S28)</f>
        <v>0</v>
      </c>
    </row>
    <row r="29" spans="1:20" s="3" customFormat="1" x14ac:dyDescent="0.2">
      <c r="A29" s="126"/>
      <c r="B29" s="90"/>
      <c r="C29" s="6"/>
      <c r="D29" s="18"/>
      <c r="E29" s="75"/>
      <c r="F29" s="6"/>
      <c r="G29" s="10"/>
      <c r="H29" s="83"/>
      <c r="I29" s="6"/>
      <c r="J29" s="18"/>
      <c r="K29" s="75"/>
      <c r="L29" s="6"/>
      <c r="M29" s="10"/>
      <c r="N29" s="83"/>
      <c r="O29" s="6"/>
      <c r="P29" s="18"/>
      <c r="Q29" s="75"/>
      <c r="R29" s="6"/>
      <c r="S29" s="10"/>
      <c r="T29" s="127">
        <f>SUM(D29,G29,J29,M29,P29,S29)</f>
        <v>0</v>
      </c>
    </row>
    <row r="30" spans="1:20" s="3" customFormat="1" x14ac:dyDescent="0.2">
      <c r="A30" s="126"/>
      <c r="B30" s="90"/>
      <c r="C30" s="6"/>
      <c r="D30" s="18"/>
      <c r="E30" s="75"/>
      <c r="F30" s="6"/>
      <c r="G30" s="10"/>
      <c r="H30" s="83"/>
      <c r="I30" s="6"/>
      <c r="J30" s="18"/>
      <c r="K30" s="75"/>
      <c r="L30" s="6"/>
      <c r="M30" s="10"/>
      <c r="N30" s="83"/>
      <c r="O30" s="6"/>
      <c r="P30" s="18"/>
      <c r="Q30" s="75"/>
      <c r="R30" s="6"/>
      <c r="S30" s="10"/>
      <c r="T30" s="127">
        <f>SUM(D30,G30,J30,M30,P30,S30)</f>
        <v>0</v>
      </c>
    </row>
    <row r="31" spans="1:20" s="3" customFormat="1" x14ac:dyDescent="0.2">
      <c r="A31" s="126"/>
      <c r="B31" s="90"/>
      <c r="C31" s="6"/>
      <c r="D31" s="18"/>
      <c r="E31" s="75"/>
      <c r="F31" s="6"/>
      <c r="G31" s="10"/>
      <c r="H31" s="83"/>
      <c r="I31" s="6"/>
      <c r="J31" s="18"/>
      <c r="K31" s="75"/>
      <c r="L31" s="6"/>
      <c r="M31" s="10"/>
      <c r="N31" s="83"/>
      <c r="O31" s="6"/>
      <c r="P31" s="18"/>
      <c r="Q31" s="75"/>
      <c r="R31" s="6"/>
      <c r="S31" s="10"/>
      <c r="T31" s="127">
        <f>SUM(D31,G31,J31,M31,P31,S31)</f>
        <v>0</v>
      </c>
    </row>
    <row r="32" spans="1:20" s="3" customFormat="1" x14ac:dyDescent="0.2">
      <c r="A32" s="126"/>
      <c r="B32" s="90"/>
      <c r="C32" s="6"/>
      <c r="D32" s="18"/>
      <c r="E32" s="75"/>
      <c r="F32" s="6"/>
      <c r="G32" s="10"/>
      <c r="H32" s="83"/>
      <c r="I32" s="6"/>
      <c r="J32" s="18"/>
      <c r="K32" s="75"/>
      <c r="L32" s="6"/>
      <c r="M32" s="10"/>
      <c r="N32" s="83"/>
      <c r="O32" s="6"/>
      <c r="P32" s="18"/>
      <c r="Q32" s="75"/>
      <c r="R32" s="6"/>
      <c r="S32" s="10"/>
      <c r="T32" s="127">
        <f>SUM(D32,G32,J32,M32,P32,S32)</f>
        <v>0</v>
      </c>
    </row>
    <row r="33" spans="1:20" s="3" customFormat="1" x14ac:dyDescent="0.2">
      <c r="A33" s="126"/>
      <c r="B33" s="90"/>
      <c r="C33" s="6"/>
      <c r="D33" s="18"/>
      <c r="E33" s="75"/>
      <c r="F33" s="6"/>
      <c r="G33" s="10"/>
      <c r="H33" s="83"/>
      <c r="I33" s="6"/>
      <c r="J33" s="18"/>
      <c r="K33" s="75"/>
      <c r="L33" s="6"/>
      <c r="M33" s="10"/>
      <c r="N33" s="83"/>
      <c r="O33" s="6"/>
      <c r="P33" s="18"/>
      <c r="Q33" s="75"/>
      <c r="R33" s="6"/>
      <c r="S33" s="10"/>
      <c r="T33" s="127">
        <f>SUM(D33,G33,J33,M33,P33,S33)</f>
        <v>0</v>
      </c>
    </row>
    <row r="34" spans="1:20" s="3" customFormat="1" x14ac:dyDescent="0.2">
      <c r="A34" s="126"/>
      <c r="B34" s="90"/>
      <c r="C34" s="6"/>
      <c r="D34" s="18"/>
      <c r="E34" s="75"/>
      <c r="F34" s="6"/>
      <c r="G34" s="10"/>
      <c r="H34" s="83"/>
      <c r="I34" s="6"/>
      <c r="J34" s="18"/>
      <c r="K34" s="75"/>
      <c r="L34" s="6"/>
      <c r="M34" s="10"/>
      <c r="N34" s="83"/>
      <c r="O34" s="6"/>
      <c r="P34" s="18"/>
      <c r="Q34" s="75"/>
      <c r="R34" s="6"/>
      <c r="S34" s="10"/>
      <c r="T34" s="127">
        <f>SUM(D34,G34,J34,M34,P34,S34)</f>
        <v>0</v>
      </c>
    </row>
    <row r="35" spans="1:20" s="3" customFormat="1" x14ac:dyDescent="0.2">
      <c r="A35" s="126"/>
      <c r="B35" s="90"/>
      <c r="C35" s="6"/>
      <c r="D35" s="18"/>
      <c r="E35" s="75"/>
      <c r="F35" s="6"/>
      <c r="G35" s="10"/>
      <c r="H35" s="83"/>
      <c r="I35" s="6"/>
      <c r="J35" s="18"/>
      <c r="K35" s="75"/>
      <c r="L35" s="6"/>
      <c r="M35" s="10"/>
      <c r="N35" s="83"/>
      <c r="O35" s="6"/>
      <c r="P35" s="18"/>
      <c r="Q35" s="75"/>
      <c r="R35" s="6"/>
      <c r="S35" s="10"/>
      <c r="T35" s="127">
        <f>SUM(D35,G35,J35,M35,P35,S35)</f>
        <v>0</v>
      </c>
    </row>
    <row r="36" spans="1:20" s="3" customFormat="1" x14ac:dyDescent="0.2">
      <c r="A36" s="126"/>
      <c r="B36" s="90"/>
      <c r="C36" s="6"/>
      <c r="D36" s="18"/>
      <c r="E36" s="75"/>
      <c r="F36" s="6"/>
      <c r="G36" s="10"/>
      <c r="H36" s="83"/>
      <c r="I36" s="6"/>
      <c r="J36" s="18"/>
      <c r="K36" s="75"/>
      <c r="L36" s="6"/>
      <c r="M36" s="10"/>
      <c r="N36" s="83"/>
      <c r="O36" s="6"/>
      <c r="P36" s="18"/>
      <c r="Q36" s="75"/>
      <c r="R36" s="6"/>
      <c r="S36" s="10"/>
      <c r="T36" s="127">
        <f>SUM(D36,G36,J36,M36,P36,S36)</f>
        <v>0</v>
      </c>
    </row>
    <row r="37" spans="1:20" s="3" customFormat="1" x14ac:dyDescent="0.2">
      <c r="A37" s="126"/>
      <c r="B37" s="90"/>
      <c r="C37" s="6"/>
      <c r="D37" s="18"/>
      <c r="E37" s="75"/>
      <c r="F37" s="6"/>
      <c r="G37" s="10"/>
      <c r="H37" s="83"/>
      <c r="I37" s="6"/>
      <c r="J37" s="18"/>
      <c r="K37" s="75"/>
      <c r="L37" s="6"/>
      <c r="M37" s="10"/>
      <c r="N37" s="83"/>
      <c r="O37" s="6"/>
      <c r="P37" s="18"/>
      <c r="Q37" s="75"/>
      <c r="R37" s="6"/>
      <c r="S37" s="10"/>
      <c r="T37" s="127">
        <f>SUM(D37,G37,J37,M37,P37,S37)</f>
        <v>0</v>
      </c>
    </row>
  </sheetData>
  <autoFilter ref="A2:T2">
    <sortState ref="A3:T37">
      <sortCondition descending="1" ref="T2"/>
    </sortState>
  </autoFilter>
  <customSheetViews>
    <customSheetView guid="{A3DB49FE-1CFA-4808-87D9-B1F24CFD9A26}" showPageBreaks="1" showAutoFilter="1" view="pageLayout">
      <selection activeCell="A3" sqref="A3"/>
      <pageMargins left="0.2" right="0.45" top="0.75" bottom="0.75" header="0.3" footer="0.3"/>
      <pageSetup orientation="landscape" verticalDpi="0" r:id="rId1"/>
      <headerFooter>
        <oddHeader>&amp;L&amp;"Bodoni MT,Bold"&amp;18Tonasket Junior Rodeo&amp;C&amp;"Arial,Bold"&amp;12&amp;K7030A0Intermediate Girls&amp;R&amp;"Bodoni MT,Bold"&amp;18 2009</oddHeader>
        <oddFooter>&amp;CTonasket Junior Rodeo April 18th and 19th, 2009</oddFooter>
      </headerFooter>
      <autoFilter ref="A2:W2"/>
    </customSheetView>
  </customSheetViews>
  <mergeCells count="6">
    <mergeCell ref="Q1:S1"/>
    <mergeCell ref="B1:D1"/>
    <mergeCell ref="E1:G1"/>
    <mergeCell ref="H1:J1"/>
    <mergeCell ref="K1:M1"/>
    <mergeCell ref="N1:P1"/>
  </mergeCells>
  <pageMargins left="0.25" right="0" top="1" bottom="1" header="0.05" footer="0.05"/>
  <pageSetup orientation="landscape" horizontalDpi="4294967293" verticalDpi="0" r:id="rId2"/>
  <headerFooter>
    <oddHeader>&amp;L&amp;"Bodoni MT,Bold"&amp;14Tonasket Junior Rodeo&amp;C&amp;"Arial,Bold"&amp;14&amp;K0070C0Intermediate Girls&amp;R&amp;"Bodoni MT,Bold"&amp;14 2018</oddHeader>
    <oddFooter>&amp;CTonasket Junior Rodeo April 14-15, 2018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37"/>
  <sheetViews>
    <sheetView showZeros="0" view="pageLayout" workbookViewId="0">
      <selection sqref="A1:T1048576"/>
    </sheetView>
  </sheetViews>
  <sheetFormatPr defaultColWidth="6.28515625" defaultRowHeight="12.75" x14ac:dyDescent="0.2"/>
  <cols>
    <col min="1" max="1" width="22.140625" customWidth="1"/>
    <col min="2" max="2" width="6.28515625" style="78" customWidth="1"/>
    <col min="3" max="4" width="5.85546875" customWidth="1"/>
    <col min="5" max="5" width="5.85546875" style="78" customWidth="1"/>
    <col min="6" max="7" width="5.85546875" customWidth="1"/>
    <col min="8" max="8" width="5.85546875" style="78" customWidth="1"/>
    <col min="9" max="10" width="5.85546875" customWidth="1"/>
    <col min="11" max="11" width="5.85546875" style="78" customWidth="1"/>
    <col min="12" max="13" width="5.85546875" customWidth="1"/>
    <col min="14" max="14" width="5.85546875" style="96" customWidth="1"/>
    <col min="15" max="16" width="5.85546875" customWidth="1"/>
    <col min="17" max="17" width="5.85546875" style="78" customWidth="1"/>
    <col min="18" max="19" width="5.85546875" customWidth="1"/>
    <col min="20" max="20" width="6.5703125" style="91" customWidth="1"/>
  </cols>
  <sheetData>
    <row r="1" spans="1:25" x14ac:dyDescent="0.2">
      <c r="A1" s="122" t="s">
        <v>0</v>
      </c>
      <c r="B1" s="156" t="s">
        <v>28</v>
      </c>
      <c r="C1" s="152"/>
      <c r="D1" s="153"/>
      <c r="E1" s="155" t="s">
        <v>13</v>
      </c>
      <c r="F1" s="152"/>
      <c r="G1" s="152"/>
      <c r="H1" s="156" t="s">
        <v>18</v>
      </c>
      <c r="I1" s="152"/>
      <c r="J1" s="153"/>
      <c r="K1" s="155" t="s">
        <v>14</v>
      </c>
      <c r="L1" s="152"/>
      <c r="M1" s="152"/>
      <c r="N1" s="156" t="s">
        <v>132</v>
      </c>
      <c r="O1" s="152"/>
      <c r="P1" s="153"/>
      <c r="Q1" s="155" t="s">
        <v>15</v>
      </c>
      <c r="R1" s="152"/>
      <c r="S1" s="152"/>
      <c r="T1" s="123" t="s">
        <v>4</v>
      </c>
    </row>
    <row r="2" spans="1:25" x14ac:dyDescent="0.2">
      <c r="A2" s="124" t="s">
        <v>29</v>
      </c>
      <c r="B2" s="88" t="s">
        <v>1</v>
      </c>
      <c r="C2" s="36" t="s">
        <v>2</v>
      </c>
      <c r="D2" s="37" t="s">
        <v>5</v>
      </c>
      <c r="E2" s="79" t="s">
        <v>3</v>
      </c>
      <c r="F2" s="36" t="s">
        <v>2</v>
      </c>
      <c r="G2" s="38" t="s">
        <v>5</v>
      </c>
      <c r="H2" s="88" t="s">
        <v>19</v>
      </c>
      <c r="I2" s="36" t="s">
        <v>2</v>
      </c>
      <c r="J2" s="37" t="s">
        <v>5</v>
      </c>
      <c r="K2" s="79" t="s">
        <v>3</v>
      </c>
      <c r="L2" s="36" t="s">
        <v>2</v>
      </c>
      <c r="M2" s="38" t="s">
        <v>5</v>
      </c>
      <c r="N2" s="95" t="s">
        <v>3</v>
      </c>
      <c r="O2" s="36" t="s">
        <v>2</v>
      </c>
      <c r="P2" s="37" t="s">
        <v>5</v>
      </c>
      <c r="Q2" s="79" t="s">
        <v>3</v>
      </c>
      <c r="R2" s="36" t="s">
        <v>2</v>
      </c>
      <c r="S2" s="38" t="s">
        <v>5</v>
      </c>
      <c r="T2" s="125" t="s">
        <v>5</v>
      </c>
    </row>
    <row r="3" spans="1:25" s="3" customFormat="1" x14ac:dyDescent="0.2">
      <c r="A3" s="142" t="s">
        <v>160</v>
      </c>
      <c r="B3" s="90"/>
      <c r="C3" s="6"/>
      <c r="D3" s="18"/>
      <c r="E3" s="75" t="s">
        <v>269</v>
      </c>
      <c r="F3" s="6"/>
      <c r="G3" s="10"/>
      <c r="H3" s="83">
        <v>19.181000000000001</v>
      </c>
      <c r="I3" s="6">
        <v>2</v>
      </c>
      <c r="J3" s="18">
        <v>3</v>
      </c>
      <c r="K3" s="75">
        <v>23.579000000000001</v>
      </c>
      <c r="L3" s="6">
        <v>2</v>
      </c>
      <c r="M3" s="10">
        <v>3</v>
      </c>
      <c r="N3" s="40" t="s">
        <v>286</v>
      </c>
      <c r="O3" s="6">
        <v>1</v>
      </c>
      <c r="P3" s="18">
        <v>4</v>
      </c>
      <c r="Q3" s="75">
        <v>5.97</v>
      </c>
      <c r="R3" s="6">
        <v>2</v>
      </c>
      <c r="S3" s="10">
        <v>3</v>
      </c>
      <c r="T3" s="127">
        <f t="shared" ref="T3:T36" si="0">SUM(D3,G3,J3,M3,P3,S3)</f>
        <v>13</v>
      </c>
    </row>
    <row r="4" spans="1:25" s="3" customFormat="1" x14ac:dyDescent="0.2">
      <c r="A4" s="142" t="s">
        <v>259</v>
      </c>
      <c r="B4" s="90"/>
      <c r="C4" s="6"/>
      <c r="D4" s="18"/>
      <c r="E4" s="75">
        <v>18.88</v>
      </c>
      <c r="F4" s="6">
        <v>1</v>
      </c>
      <c r="G4" s="10">
        <v>4</v>
      </c>
      <c r="H4" s="83">
        <v>18.785</v>
      </c>
      <c r="I4" s="6">
        <v>1</v>
      </c>
      <c r="J4" s="18">
        <v>4</v>
      </c>
      <c r="K4" s="75">
        <v>22.518999999999998</v>
      </c>
      <c r="L4" s="6">
        <v>1</v>
      </c>
      <c r="M4" s="10">
        <v>4</v>
      </c>
      <c r="N4" s="40"/>
      <c r="O4" s="6"/>
      <c r="P4" s="18"/>
      <c r="Q4" s="75"/>
      <c r="R4" s="6"/>
      <c r="S4" s="10"/>
      <c r="T4" s="127">
        <f t="shared" si="0"/>
        <v>12</v>
      </c>
    </row>
    <row r="5" spans="1:25" s="3" customFormat="1" x14ac:dyDescent="0.2">
      <c r="A5" s="142" t="s">
        <v>282</v>
      </c>
      <c r="B5" s="90" t="s">
        <v>280</v>
      </c>
      <c r="C5" s="6"/>
      <c r="D5" s="18"/>
      <c r="E5" s="75">
        <v>58.814999999999998</v>
      </c>
      <c r="F5" s="6">
        <v>4</v>
      </c>
      <c r="G5" s="10">
        <v>1</v>
      </c>
      <c r="H5" s="83">
        <v>22.285</v>
      </c>
      <c r="I5" s="6">
        <v>4</v>
      </c>
      <c r="J5" s="18">
        <v>1</v>
      </c>
      <c r="K5" s="75">
        <v>35.115000000000002</v>
      </c>
      <c r="L5" s="6"/>
      <c r="M5" s="10"/>
      <c r="N5" s="40" t="s">
        <v>269</v>
      </c>
      <c r="O5" s="6"/>
      <c r="P5" s="18"/>
      <c r="Q5" s="75">
        <v>4.37</v>
      </c>
      <c r="R5" s="6">
        <v>1</v>
      </c>
      <c r="S5" s="10">
        <v>4</v>
      </c>
      <c r="T5" s="127">
        <f t="shared" si="0"/>
        <v>6</v>
      </c>
    </row>
    <row r="6" spans="1:25" s="3" customFormat="1" x14ac:dyDescent="0.2">
      <c r="A6" s="142" t="s">
        <v>205</v>
      </c>
      <c r="B6" s="90" t="s">
        <v>280</v>
      </c>
      <c r="C6" s="6"/>
      <c r="D6" s="18"/>
      <c r="E6" s="75">
        <v>28.96</v>
      </c>
      <c r="F6" s="6">
        <v>3</v>
      </c>
      <c r="G6" s="10">
        <v>2</v>
      </c>
      <c r="H6" s="83">
        <v>22.01</v>
      </c>
      <c r="I6" s="6">
        <v>3</v>
      </c>
      <c r="J6" s="18">
        <v>2</v>
      </c>
      <c r="K6" s="75">
        <v>31.997</v>
      </c>
      <c r="L6" s="6">
        <v>4</v>
      </c>
      <c r="M6" s="10">
        <v>1</v>
      </c>
      <c r="N6" s="40" t="s">
        <v>269</v>
      </c>
      <c r="O6" s="6"/>
      <c r="P6" s="18"/>
      <c r="Q6" s="75"/>
      <c r="R6" s="6"/>
      <c r="S6" s="10"/>
      <c r="T6" s="127">
        <f t="shared" si="0"/>
        <v>5</v>
      </c>
    </row>
    <row r="7" spans="1:25" s="3" customFormat="1" x14ac:dyDescent="0.2">
      <c r="A7" s="142" t="s">
        <v>255</v>
      </c>
      <c r="B7" s="90">
        <v>71</v>
      </c>
      <c r="C7" s="6">
        <v>1</v>
      </c>
      <c r="D7" s="18">
        <v>4</v>
      </c>
      <c r="E7" s="75"/>
      <c r="F7" s="6"/>
      <c r="G7" s="10"/>
      <c r="H7" s="83"/>
      <c r="I7" s="6"/>
      <c r="J7" s="18"/>
      <c r="K7" s="75"/>
      <c r="L7" s="6"/>
      <c r="M7" s="10"/>
      <c r="N7" s="40"/>
      <c r="O7" s="6"/>
      <c r="P7" s="18"/>
      <c r="Q7" s="75"/>
      <c r="R7" s="6"/>
      <c r="S7" s="10"/>
      <c r="T7" s="127">
        <f t="shared" si="0"/>
        <v>4</v>
      </c>
    </row>
    <row r="8" spans="1:25" s="3" customFormat="1" x14ac:dyDescent="0.2">
      <c r="A8" s="142" t="s">
        <v>203</v>
      </c>
      <c r="B8" s="90">
        <v>65</v>
      </c>
      <c r="C8" s="6">
        <v>2</v>
      </c>
      <c r="D8" s="18">
        <v>3</v>
      </c>
      <c r="E8" s="75"/>
      <c r="F8" s="6"/>
      <c r="G8" s="10"/>
      <c r="H8" s="83"/>
      <c r="I8" s="6"/>
      <c r="J8" s="18"/>
      <c r="K8" s="75"/>
      <c r="L8" s="6"/>
      <c r="M8" s="10"/>
      <c r="N8" s="40"/>
      <c r="O8" s="6"/>
      <c r="P8" s="18"/>
      <c r="Q8" s="75"/>
      <c r="R8" s="6"/>
      <c r="S8" s="10"/>
      <c r="T8" s="127">
        <f t="shared" si="0"/>
        <v>3</v>
      </c>
    </row>
    <row r="9" spans="1:25" s="3" customFormat="1" x14ac:dyDescent="0.2">
      <c r="A9" s="142" t="s">
        <v>123</v>
      </c>
      <c r="B9" s="84"/>
      <c r="C9" s="6"/>
      <c r="D9" s="18"/>
      <c r="E9" s="75">
        <v>19.004999999999999</v>
      </c>
      <c r="F9" s="6">
        <v>2</v>
      </c>
      <c r="G9" s="10">
        <v>3</v>
      </c>
      <c r="H9" s="83"/>
      <c r="I9" s="6"/>
      <c r="J9" s="18"/>
      <c r="K9" s="75"/>
      <c r="L9" s="6"/>
      <c r="M9" s="10"/>
      <c r="N9" s="40"/>
      <c r="O9" s="6"/>
      <c r="P9" s="18"/>
      <c r="Q9" s="75"/>
      <c r="R9" s="6"/>
      <c r="S9" s="10"/>
      <c r="T9" s="127">
        <f t="shared" si="0"/>
        <v>3</v>
      </c>
    </row>
    <row r="10" spans="1:25" s="3" customFormat="1" x14ac:dyDescent="0.2">
      <c r="A10" s="142" t="s">
        <v>121</v>
      </c>
      <c r="B10" s="90"/>
      <c r="C10" s="6"/>
      <c r="D10" s="18"/>
      <c r="E10" s="75" t="s">
        <v>269</v>
      </c>
      <c r="F10" s="6"/>
      <c r="G10" s="10"/>
      <c r="H10" s="83">
        <v>25.155000000000001</v>
      </c>
      <c r="I10" s="6"/>
      <c r="J10" s="18"/>
      <c r="K10" s="75">
        <v>27.341000000000001</v>
      </c>
      <c r="L10" s="6">
        <v>3</v>
      </c>
      <c r="M10" s="10">
        <v>2</v>
      </c>
      <c r="N10" s="40"/>
      <c r="O10" s="6"/>
      <c r="P10" s="18"/>
      <c r="Q10" s="75"/>
      <c r="R10" s="6"/>
      <c r="S10" s="10"/>
      <c r="T10" s="127">
        <f t="shared" si="0"/>
        <v>2</v>
      </c>
    </row>
    <row r="11" spans="1:25" s="3" customFormat="1" x14ac:dyDescent="0.2">
      <c r="A11" s="142" t="s">
        <v>133</v>
      </c>
      <c r="B11" s="90" t="s">
        <v>280</v>
      </c>
      <c r="C11" s="6"/>
      <c r="D11" s="18"/>
      <c r="E11" s="75"/>
      <c r="F11" s="6"/>
      <c r="G11" s="10"/>
      <c r="H11" s="83"/>
      <c r="I11" s="6"/>
      <c r="J11" s="18"/>
      <c r="K11" s="75"/>
      <c r="L11" s="6"/>
      <c r="M11" s="10"/>
      <c r="N11" s="40"/>
      <c r="O11" s="6"/>
      <c r="P11" s="18"/>
      <c r="Q11" s="75"/>
      <c r="R11" s="6"/>
      <c r="S11" s="10"/>
      <c r="T11" s="127">
        <f t="shared" si="0"/>
        <v>0</v>
      </c>
    </row>
    <row r="12" spans="1:25" s="3" customFormat="1" x14ac:dyDescent="0.2">
      <c r="A12" s="142" t="s">
        <v>134</v>
      </c>
      <c r="B12" s="84" t="s">
        <v>280</v>
      </c>
      <c r="C12" s="6"/>
      <c r="D12" s="18"/>
      <c r="E12" s="75"/>
      <c r="F12" s="6"/>
      <c r="G12" s="10"/>
      <c r="H12" s="83"/>
      <c r="I12" s="6"/>
      <c r="J12" s="18"/>
      <c r="K12" s="75"/>
      <c r="L12" s="6"/>
      <c r="M12" s="10"/>
      <c r="N12" s="40"/>
      <c r="O12" s="6"/>
      <c r="P12" s="18"/>
      <c r="Q12" s="75"/>
      <c r="R12" s="6"/>
      <c r="S12" s="10"/>
      <c r="T12" s="127">
        <f t="shared" si="0"/>
        <v>0</v>
      </c>
    </row>
    <row r="13" spans="1:25" s="3" customFormat="1" x14ac:dyDescent="0.2">
      <c r="A13" s="142" t="s">
        <v>119</v>
      </c>
      <c r="B13" s="90" t="s">
        <v>280</v>
      </c>
      <c r="C13" s="6"/>
      <c r="D13" s="18"/>
      <c r="E13" s="75"/>
      <c r="F13" s="6"/>
      <c r="G13" s="10"/>
      <c r="H13" s="83"/>
      <c r="I13" s="6"/>
      <c r="J13" s="18"/>
      <c r="K13" s="75"/>
      <c r="L13" s="6"/>
      <c r="M13" s="10"/>
      <c r="N13" s="40"/>
      <c r="O13" s="6"/>
      <c r="P13" s="18"/>
      <c r="Q13" s="75"/>
      <c r="R13" s="6"/>
      <c r="S13" s="10"/>
      <c r="T13" s="127">
        <f t="shared" si="0"/>
        <v>0</v>
      </c>
    </row>
    <row r="14" spans="1:25" s="3" customFormat="1" x14ac:dyDescent="0.2">
      <c r="A14" s="142" t="s">
        <v>206</v>
      </c>
      <c r="B14" s="84" t="s">
        <v>270</v>
      </c>
      <c r="C14" s="6"/>
      <c r="D14" s="18"/>
      <c r="E14" s="75"/>
      <c r="F14" s="6"/>
      <c r="G14" s="10"/>
      <c r="H14" s="83"/>
      <c r="I14" s="6"/>
      <c r="J14" s="18"/>
      <c r="K14" s="75"/>
      <c r="L14" s="6"/>
      <c r="M14" s="10"/>
      <c r="N14" s="40"/>
      <c r="O14" s="6"/>
      <c r="P14" s="18"/>
      <c r="Q14" s="75"/>
      <c r="R14" s="6"/>
      <c r="S14" s="10"/>
      <c r="T14" s="127">
        <f t="shared" si="0"/>
        <v>0</v>
      </c>
    </row>
    <row r="15" spans="1:25" s="3" customFormat="1" x14ac:dyDescent="0.2">
      <c r="A15" s="142" t="s">
        <v>204</v>
      </c>
      <c r="B15" s="90"/>
      <c r="C15" s="6"/>
      <c r="D15" s="18"/>
      <c r="E15" s="75"/>
      <c r="F15" s="6"/>
      <c r="G15" s="10"/>
      <c r="H15" s="83">
        <v>32.588999999999999</v>
      </c>
      <c r="I15" s="6"/>
      <c r="J15" s="18"/>
      <c r="K15" s="75">
        <v>39.838999999999999</v>
      </c>
      <c r="L15" s="6"/>
      <c r="M15" s="10"/>
      <c r="N15" s="40"/>
      <c r="O15" s="6"/>
      <c r="P15" s="18"/>
      <c r="Q15" s="75"/>
      <c r="R15" s="6"/>
      <c r="S15" s="10"/>
      <c r="T15" s="127">
        <f t="shared" si="0"/>
        <v>0</v>
      </c>
    </row>
    <row r="16" spans="1:25" s="3" customFormat="1" x14ac:dyDescent="0.2">
      <c r="A16" s="126"/>
      <c r="B16" s="84"/>
      <c r="C16" s="6"/>
      <c r="D16" s="18"/>
      <c r="E16" s="75"/>
      <c r="F16" s="6"/>
      <c r="G16" s="10"/>
      <c r="H16" s="83"/>
      <c r="I16" s="6"/>
      <c r="J16" s="18"/>
      <c r="K16" s="75"/>
      <c r="L16" s="6"/>
      <c r="M16" s="10"/>
      <c r="N16" s="40"/>
      <c r="O16" s="6"/>
      <c r="P16" s="18"/>
      <c r="Q16" s="75"/>
      <c r="R16" s="6"/>
      <c r="S16" s="10"/>
      <c r="T16" s="127">
        <f t="shared" si="0"/>
        <v>0</v>
      </c>
      <c r="Y16" s="77"/>
    </row>
    <row r="17" spans="1:20" s="3" customFormat="1" x14ac:dyDescent="0.2">
      <c r="A17" s="126"/>
      <c r="B17" s="84"/>
      <c r="C17" s="6"/>
      <c r="D17" s="18"/>
      <c r="E17" s="75"/>
      <c r="F17" s="6"/>
      <c r="G17" s="10"/>
      <c r="H17" s="83"/>
      <c r="I17" s="6"/>
      <c r="J17" s="18"/>
      <c r="K17" s="75"/>
      <c r="L17" s="6"/>
      <c r="M17" s="10"/>
      <c r="N17" s="40"/>
      <c r="O17" s="6"/>
      <c r="P17" s="18"/>
      <c r="Q17" s="75"/>
      <c r="R17" s="6"/>
      <c r="S17" s="10"/>
      <c r="T17" s="127">
        <f t="shared" si="0"/>
        <v>0</v>
      </c>
    </row>
    <row r="18" spans="1:20" s="3" customFormat="1" x14ac:dyDescent="0.2">
      <c r="A18" s="126"/>
      <c r="B18" s="84"/>
      <c r="C18" s="6"/>
      <c r="D18" s="18"/>
      <c r="E18" s="75"/>
      <c r="F18" s="6"/>
      <c r="G18" s="10"/>
      <c r="H18" s="83"/>
      <c r="I18" s="6"/>
      <c r="J18" s="18"/>
      <c r="K18" s="75"/>
      <c r="L18" s="6"/>
      <c r="M18" s="10"/>
      <c r="N18" s="40"/>
      <c r="O18" s="6"/>
      <c r="P18" s="18"/>
      <c r="Q18" s="75"/>
      <c r="R18" s="6"/>
      <c r="S18" s="10"/>
      <c r="T18" s="127">
        <f t="shared" si="0"/>
        <v>0</v>
      </c>
    </row>
    <row r="19" spans="1:20" s="3" customFormat="1" x14ac:dyDescent="0.2">
      <c r="A19" s="126"/>
      <c r="B19" s="84"/>
      <c r="C19" s="6"/>
      <c r="D19" s="18"/>
      <c r="E19" s="75"/>
      <c r="F19" s="6"/>
      <c r="G19" s="10"/>
      <c r="H19" s="83"/>
      <c r="I19" s="6"/>
      <c r="J19" s="18"/>
      <c r="K19" s="75"/>
      <c r="L19" s="6"/>
      <c r="M19" s="10"/>
      <c r="N19" s="40"/>
      <c r="O19" s="6"/>
      <c r="P19" s="18"/>
      <c r="Q19" s="75"/>
      <c r="R19" s="6"/>
      <c r="S19" s="10"/>
      <c r="T19" s="127">
        <f t="shared" si="0"/>
        <v>0</v>
      </c>
    </row>
    <row r="20" spans="1:20" s="3" customFormat="1" x14ac:dyDescent="0.2">
      <c r="A20" s="126"/>
      <c r="B20" s="84"/>
      <c r="C20" s="6"/>
      <c r="D20" s="18"/>
      <c r="E20" s="75"/>
      <c r="F20" s="6"/>
      <c r="G20" s="10"/>
      <c r="H20" s="83"/>
      <c r="I20" s="6"/>
      <c r="J20" s="18"/>
      <c r="K20" s="75"/>
      <c r="L20" s="6"/>
      <c r="M20" s="10"/>
      <c r="N20" s="40"/>
      <c r="O20" s="6"/>
      <c r="P20" s="18"/>
      <c r="Q20" s="75"/>
      <c r="R20" s="6"/>
      <c r="S20" s="10"/>
      <c r="T20" s="127">
        <f t="shared" si="0"/>
        <v>0</v>
      </c>
    </row>
    <row r="21" spans="1:20" s="3" customFormat="1" x14ac:dyDescent="0.2">
      <c r="A21" s="126"/>
      <c r="B21" s="84"/>
      <c r="C21" s="6"/>
      <c r="D21" s="18"/>
      <c r="E21" s="75"/>
      <c r="F21" s="6"/>
      <c r="G21" s="10"/>
      <c r="H21" s="83"/>
      <c r="I21" s="6"/>
      <c r="J21" s="18"/>
      <c r="K21" s="75"/>
      <c r="L21" s="6"/>
      <c r="M21" s="10"/>
      <c r="N21" s="40"/>
      <c r="O21" s="6"/>
      <c r="P21" s="18"/>
      <c r="Q21" s="75"/>
      <c r="R21" s="6"/>
      <c r="S21" s="10"/>
      <c r="T21" s="127">
        <f t="shared" si="0"/>
        <v>0</v>
      </c>
    </row>
    <row r="22" spans="1:20" s="3" customFormat="1" x14ac:dyDescent="0.2">
      <c r="A22" s="126"/>
      <c r="B22" s="84"/>
      <c r="C22" s="6"/>
      <c r="D22" s="18"/>
      <c r="E22" s="75"/>
      <c r="F22" s="6"/>
      <c r="G22" s="10"/>
      <c r="H22" s="83"/>
      <c r="I22" s="6"/>
      <c r="J22" s="18"/>
      <c r="K22" s="75"/>
      <c r="L22" s="6"/>
      <c r="M22" s="10"/>
      <c r="N22" s="40"/>
      <c r="O22" s="6"/>
      <c r="P22" s="18"/>
      <c r="Q22" s="75"/>
      <c r="R22" s="6"/>
      <c r="S22" s="10"/>
      <c r="T22" s="127">
        <f t="shared" si="0"/>
        <v>0</v>
      </c>
    </row>
    <row r="23" spans="1:20" s="3" customFormat="1" x14ac:dyDescent="0.2">
      <c r="A23" s="126"/>
      <c r="B23" s="84"/>
      <c r="C23" s="6"/>
      <c r="D23" s="18"/>
      <c r="E23" s="75"/>
      <c r="F23" s="6"/>
      <c r="G23" s="10"/>
      <c r="H23" s="83"/>
      <c r="I23" s="6"/>
      <c r="J23" s="18"/>
      <c r="K23" s="75"/>
      <c r="L23" s="6"/>
      <c r="M23" s="10"/>
      <c r="N23" s="40"/>
      <c r="O23" s="6"/>
      <c r="P23" s="18"/>
      <c r="Q23" s="75"/>
      <c r="R23" s="6"/>
      <c r="S23" s="10"/>
      <c r="T23" s="127">
        <f t="shared" si="0"/>
        <v>0</v>
      </c>
    </row>
    <row r="24" spans="1:20" s="3" customFormat="1" x14ac:dyDescent="0.2">
      <c r="A24" s="126"/>
      <c r="B24" s="84"/>
      <c r="C24" s="6"/>
      <c r="D24" s="18"/>
      <c r="E24" s="75"/>
      <c r="F24" s="6"/>
      <c r="G24" s="10"/>
      <c r="H24" s="83"/>
      <c r="I24" s="6"/>
      <c r="J24" s="18"/>
      <c r="K24" s="75"/>
      <c r="L24" s="6"/>
      <c r="M24" s="10"/>
      <c r="N24" s="40"/>
      <c r="O24" s="6"/>
      <c r="P24" s="18"/>
      <c r="Q24" s="75"/>
      <c r="R24" s="6"/>
      <c r="S24" s="10"/>
      <c r="T24" s="127">
        <f t="shared" si="0"/>
        <v>0</v>
      </c>
    </row>
    <row r="25" spans="1:20" s="3" customFormat="1" x14ac:dyDescent="0.2">
      <c r="A25" s="126"/>
      <c r="B25" s="84"/>
      <c r="C25" s="6"/>
      <c r="D25" s="18"/>
      <c r="E25" s="75"/>
      <c r="F25" s="6"/>
      <c r="G25" s="10"/>
      <c r="H25" s="83"/>
      <c r="I25" s="6"/>
      <c r="J25" s="18"/>
      <c r="K25" s="75"/>
      <c r="L25" s="6"/>
      <c r="M25" s="10"/>
      <c r="N25" s="40"/>
      <c r="O25" s="6"/>
      <c r="P25" s="18"/>
      <c r="Q25" s="75"/>
      <c r="R25" s="6"/>
      <c r="S25" s="10"/>
      <c r="T25" s="127">
        <f t="shared" si="0"/>
        <v>0</v>
      </c>
    </row>
    <row r="26" spans="1:20" s="3" customFormat="1" x14ac:dyDescent="0.2">
      <c r="A26" s="126"/>
      <c r="B26" s="84"/>
      <c r="C26" s="6"/>
      <c r="D26" s="18"/>
      <c r="E26" s="75"/>
      <c r="F26" s="6"/>
      <c r="G26" s="10"/>
      <c r="H26" s="83"/>
      <c r="I26" s="6"/>
      <c r="J26" s="18"/>
      <c r="K26" s="75"/>
      <c r="L26" s="6"/>
      <c r="M26" s="10">
        <f t="shared" ref="M26:M37" si="1">IF(L26=1,"11",IF(L26=2,"9", IF(L26=3,"7",IF(L26=4,"5",IF(L26=5,"3",)))))</f>
        <v>0</v>
      </c>
      <c r="N26" s="40"/>
      <c r="O26" s="6"/>
      <c r="P26" s="18"/>
      <c r="Q26" s="75"/>
      <c r="R26" s="6"/>
      <c r="S26" s="10"/>
      <c r="T26" s="127">
        <f t="shared" si="0"/>
        <v>0</v>
      </c>
    </row>
    <row r="27" spans="1:20" s="3" customFormat="1" x14ac:dyDescent="0.2">
      <c r="A27" s="126"/>
      <c r="B27" s="84"/>
      <c r="C27" s="6"/>
      <c r="D27" s="18"/>
      <c r="E27" s="75"/>
      <c r="F27" s="6"/>
      <c r="G27" s="10"/>
      <c r="H27" s="83"/>
      <c r="I27" s="6"/>
      <c r="J27" s="18"/>
      <c r="K27" s="75"/>
      <c r="L27" s="6"/>
      <c r="M27" s="10">
        <f t="shared" si="1"/>
        <v>0</v>
      </c>
      <c r="N27" s="40"/>
      <c r="O27" s="6"/>
      <c r="P27" s="18"/>
      <c r="Q27" s="75"/>
      <c r="R27" s="6"/>
      <c r="S27" s="10"/>
      <c r="T27" s="127">
        <f t="shared" si="0"/>
        <v>0</v>
      </c>
    </row>
    <row r="28" spans="1:20" s="3" customFormat="1" x14ac:dyDescent="0.2">
      <c r="A28" s="126"/>
      <c r="B28" s="84"/>
      <c r="C28" s="6"/>
      <c r="D28" s="18"/>
      <c r="E28" s="75"/>
      <c r="F28" s="6"/>
      <c r="G28" s="10"/>
      <c r="H28" s="83"/>
      <c r="I28" s="6"/>
      <c r="J28" s="18"/>
      <c r="K28" s="75"/>
      <c r="L28" s="6"/>
      <c r="M28" s="10">
        <f t="shared" si="1"/>
        <v>0</v>
      </c>
      <c r="N28" s="40"/>
      <c r="O28" s="6"/>
      <c r="P28" s="18"/>
      <c r="Q28" s="75"/>
      <c r="R28" s="6"/>
      <c r="S28" s="10"/>
      <c r="T28" s="127">
        <f t="shared" si="0"/>
        <v>0</v>
      </c>
    </row>
    <row r="29" spans="1:20" s="3" customFormat="1" x14ac:dyDescent="0.2">
      <c r="A29" s="126"/>
      <c r="B29" s="84"/>
      <c r="C29" s="6"/>
      <c r="D29" s="18"/>
      <c r="E29" s="75"/>
      <c r="F29" s="6"/>
      <c r="G29" s="10"/>
      <c r="H29" s="83"/>
      <c r="I29" s="6"/>
      <c r="J29" s="18"/>
      <c r="K29" s="75"/>
      <c r="L29" s="6"/>
      <c r="M29" s="10">
        <f t="shared" si="1"/>
        <v>0</v>
      </c>
      <c r="N29" s="40"/>
      <c r="O29" s="6"/>
      <c r="P29" s="18"/>
      <c r="Q29" s="75"/>
      <c r="R29" s="6"/>
      <c r="S29" s="10"/>
      <c r="T29" s="127">
        <f t="shared" si="0"/>
        <v>0</v>
      </c>
    </row>
    <row r="30" spans="1:20" s="3" customFormat="1" x14ac:dyDescent="0.2">
      <c r="A30" s="126"/>
      <c r="B30" s="84"/>
      <c r="C30" s="6"/>
      <c r="D30" s="18"/>
      <c r="E30" s="75"/>
      <c r="F30" s="6"/>
      <c r="G30" s="10"/>
      <c r="H30" s="83"/>
      <c r="I30" s="6"/>
      <c r="J30" s="18"/>
      <c r="K30" s="75"/>
      <c r="L30" s="6"/>
      <c r="M30" s="10">
        <f t="shared" si="1"/>
        <v>0</v>
      </c>
      <c r="N30" s="40"/>
      <c r="O30" s="6"/>
      <c r="P30" s="18"/>
      <c r="Q30" s="75"/>
      <c r="R30" s="6"/>
      <c r="S30" s="10"/>
      <c r="T30" s="127">
        <f t="shared" si="0"/>
        <v>0</v>
      </c>
    </row>
    <row r="31" spans="1:20" s="3" customFormat="1" x14ac:dyDescent="0.2">
      <c r="A31" s="126"/>
      <c r="B31" s="84"/>
      <c r="C31" s="6"/>
      <c r="D31" s="18"/>
      <c r="E31" s="75"/>
      <c r="F31" s="6"/>
      <c r="G31" s="10"/>
      <c r="H31" s="83"/>
      <c r="I31" s="6"/>
      <c r="J31" s="18"/>
      <c r="K31" s="75"/>
      <c r="L31" s="6"/>
      <c r="M31" s="10">
        <f t="shared" si="1"/>
        <v>0</v>
      </c>
      <c r="N31" s="40"/>
      <c r="O31" s="6"/>
      <c r="P31" s="18"/>
      <c r="Q31" s="75"/>
      <c r="R31" s="6"/>
      <c r="S31" s="10"/>
      <c r="T31" s="127">
        <f t="shared" si="0"/>
        <v>0</v>
      </c>
    </row>
    <row r="32" spans="1:20" s="3" customFormat="1" x14ac:dyDescent="0.2">
      <c r="A32" s="126"/>
      <c r="B32" s="84"/>
      <c r="C32" s="6"/>
      <c r="D32" s="18"/>
      <c r="E32" s="75"/>
      <c r="F32" s="6"/>
      <c r="G32" s="10"/>
      <c r="H32" s="83"/>
      <c r="I32" s="6"/>
      <c r="J32" s="18"/>
      <c r="K32" s="75"/>
      <c r="L32" s="6"/>
      <c r="M32" s="10">
        <f t="shared" si="1"/>
        <v>0</v>
      </c>
      <c r="N32" s="40"/>
      <c r="O32" s="6"/>
      <c r="P32" s="18"/>
      <c r="Q32" s="75"/>
      <c r="R32" s="6"/>
      <c r="S32" s="10"/>
      <c r="T32" s="127">
        <f t="shared" si="0"/>
        <v>0</v>
      </c>
    </row>
    <row r="33" spans="1:20" s="3" customFormat="1" x14ac:dyDescent="0.2">
      <c r="A33" s="126"/>
      <c r="B33" s="84"/>
      <c r="C33" s="6"/>
      <c r="D33" s="18"/>
      <c r="E33" s="75"/>
      <c r="F33" s="6"/>
      <c r="G33" s="10"/>
      <c r="H33" s="83"/>
      <c r="I33" s="6"/>
      <c r="J33" s="18"/>
      <c r="K33" s="75"/>
      <c r="L33" s="6"/>
      <c r="M33" s="10">
        <f t="shared" si="1"/>
        <v>0</v>
      </c>
      <c r="N33" s="40"/>
      <c r="O33" s="6"/>
      <c r="P33" s="18"/>
      <c r="Q33" s="75"/>
      <c r="R33" s="6"/>
      <c r="S33" s="10"/>
      <c r="T33" s="127">
        <f t="shared" si="0"/>
        <v>0</v>
      </c>
    </row>
    <row r="34" spans="1:20" s="3" customFormat="1" x14ac:dyDescent="0.2">
      <c r="A34" s="126"/>
      <c r="B34" s="84"/>
      <c r="C34" s="6"/>
      <c r="D34" s="18"/>
      <c r="E34" s="75"/>
      <c r="F34" s="6"/>
      <c r="G34" s="10"/>
      <c r="H34" s="83"/>
      <c r="I34" s="6"/>
      <c r="J34" s="18"/>
      <c r="K34" s="75"/>
      <c r="L34" s="6"/>
      <c r="M34" s="10">
        <f t="shared" si="1"/>
        <v>0</v>
      </c>
      <c r="N34" s="40"/>
      <c r="O34" s="6"/>
      <c r="P34" s="18"/>
      <c r="Q34" s="75"/>
      <c r="R34" s="6"/>
      <c r="S34" s="10"/>
      <c r="T34" s="127">
        <f t="shared" si="0"/>
        <v>0</v>
      </c>
    </row>
    <row r="35" spans="1:20" s="3" customFormat="1" x14ac:dyDescent="0.2">
      <c r="A35" s="126"/>
      <c r="B35" s="84"/>
      <c r="C35" s="6"/>
      <c r="D35" s="18"/>
      <c r="E35" s="75"/>
      <c r="F35" s="6"/>
      <c r="G35" s="10"/>
      <c r="H35" s="83"/>
      <c r="I35" s="6"/>
      <c r="J35" s="18"/>
      <c r="K35" s="75"/>
      <c r="L35" s="6"/>
      <c r="M35" s="10">
        <f t="shared" si="1"/>
        <v>0</v>
      </c>
      <c r="N35" s="40"/>
      <c r="O35" s="6"/>
      <c r="P35" s="18"/>
      <c r="Q35" s="75"/>
      <c r="R35" s="6"/>
      <c r="S35" s="10"/>
      <c r="T35" s="127">
        <f t="shared" si="0"/>
        <v>0</v>
      </c>
    </row>
    <row r="36" spans="1:20" s="3" customFormat="1" x14ac:dyDescent="0.2">
      <c r="A36" s="126"/>
      <c r="B36" s="84"/>
      <c r="C36" s="6"/>
      <c r="D36" s="18"/>
      <c r="E36" s="75"/>
      <c r="F36" s="6"/>
      <c r="G36" s="10"/>
      <c r="H36" s="83"/>
      <c r="I36" s="6"/>
      <c r="J36" s="18"/>
      <c r="K36" s="75"/>
      <c r="L36" s="6"/>
      <c r="M36" s="10">
        <f t="shared" si="1"/>
        <v>0</v>
      </c>
      <c r="N36" s="40"/>
      <c r="O36" s="6"/>
      <c r="P36" s="18"/>
      <c r="Q36" s="75"/>
      <c r="R36" s="6"/>
      <c r="S36" s="10"/>
      <c r="T36" s="127">
        <f t="shared" si="0"/>
        <v>0</v>
      </c>
    </row>
    <row r="37" spans="1:20" s="3" customFormat="1" ht="13.5" thickBot="1" x14ac:dyDescent="0.25">
      <c r="A37" s="129"/>
      <c r="B37" s="139"/>
      <c r="C37" s="131"/>
      <c r="D37" s="132"/>
      <c r="E37" s="137"/>
      <c r="F37" s="131"/>
      <c r="G37" s="135"/>
      <c r="H37" s="136"/>
      <c r="I37" s="131"/>
      <c r="J37" s="132"/>
      <c r="K37" s="137"/>
      <c r="L37" s="131"/>
      <c r="M37" s="135">
        <f t="shared" si="1"/>
        <v>0</v>
      </c>
      <c r="N37" s="140"/>
      <c r="O37" s="131"/>
      <c r="P37" s="132"/>
      <c r="Q37" s="137"/>
      <c r="R37" s="131"/>
      <c r="S37" s="135"/>
      <c r="T37" s="127"/>
    </row>
  </sheetData>
  <autoFilter ref="A2:T2">
    <sortState ref="A3:T37">
      <sortCondition descending="1" ref="T2"/>
    </sortState>
  </autoFilter>
  <sortState ref="A3:Q15">
    <sortCondition ref="A3"/>
  </sortState>
  <customSheetViews>
    <customSheetView guid="{A3DB49FE-1CFA-4808-87D9-B1F24CFD9A26}" showPageBreaks="1" printArea="1" showAutoFilter="1" view="pageLayout">
      <selection activeCell="U7" sqref="U7"/>
      <pageMargins left="0.25" right="0.5" top="1" bottom="1" header="0.5" footer="0.5"/>
      <printOptions gridLines="1"/>
      <pageSetup scale="89" orientation="landscape" r:id="rId1"/>
      <headerFooter alignWithMargins="0">
        <oddHeader>&amp;L&amp;"Bodoni MT,Bold"&amp;16Tonasket Junior Rodeo&amp;C&amp;"Arial,Bold"&amp;12&amp;K04-023Junior Boys&amp;R&amp;"Bodoni MT,Bold"&amp;16 2009</oddHeader>
        <oddFooter>&amp;CTonasket Junior Rodeo April 18th and 19th, 2009</oddFooter>
      </headerFooter>
      <autoFilter ref="A2:W2"/>
    </customSheetView>
  </customSheetViews>
  <mergeCells count="6">
    <mergeCell ref="Q1:S1"/>
    <mergeCell ref="B1:D1"/>
    <mergeCell ref="E1:G1"/>
    <mergeCell ref="H1:J1"/>
    <mergeCell ref="K1:M1"/>
    <mergeCell ref="N1:P1"/>
  </mergeCells>
  <phoneticPr fontId="0" type="noConversion"/>
  <pageMargins left="0.25" right="0" top="1" bottom="1" header="0.05" footer="0.05"/>
  <pageSetup orientation="landscape" horizontalDpi="4294967293" r:id="rId2"/>
  <headerFooter>
    <oddHeader>&amp;L&amp;"Bodoni MT,Bold"&amp;14Tonasket Junior Rodeo&amp;C&amp;"Arial,Bold"&amp;14&amp;K0070C0Junior Boys&amp;R&amp;"Bodoni MT,Bold"&amp;14 2018</oddHeader>
    <oddFooter>&amp;CTonasket Junior Rodeo April 14-15, 2018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T44"/>
  <sheetViews>
    <sheetView showZeros="0" view="pageLayout" zoomScaleNormal="100" workbookViewId="0">
      <selection activeCell="M8" sqref="M8"/>
    </sheetView>
  </sheetViews>
  <sheetFormatPr defaultColWidth="6.28515625" defaultRowHeight="12.75" x14ac:dyDescent="0.2"/>
  <cols>
    <col min="1" max="1" width="22.140625" customWidth="1"/>
    <col min="2" max="2" width="6.28515625" style="78" customWidth="1"/>
    <col min="3" max="4" width="5.85546875" customWidth="1"/>
    <col min="5" max="5" width="5.85546875" style="78" customWidth="1"/>
    <col min="6" max="7" width="5.85546875" customWidth="1"/>
    <col min="8" max="8" width="5.85546875" style="78" customWidth="1"/>
    <col min="9" max="10" width="5.85546875" customWidth="1"/>
    <col min="11" max="11" width="5.85546875" style="78" customWidth="1"/>
    <col min="12" max="13" width="5.85546875" customWidth="1"/>
    <col min="14" max="14" width="5.85546875" style="96" customWidth="1"/>
    <col min="15" max="16" width="5.85546875" customWidth="1"/>
    <col min="17" max="17" width="5.85546875" style="78" customWidth="1"/>
    <col min="18" max="19" width="5.85546875" customWidth="1"/>
    <col min="20" max="20" width="6.5703125" style="91" customWidth="1"/>
  </cols>
  <sheetData>
    <row r="1" spans="1:20" x14ac:dyDescent="0.2">
      <c r="A1" s="122" t="s">
        <v>0</v>
      </c>
      <c r="B1" s="151" t="s">
        <v>28</v>
      </c>
      <c r="C1" s="152"/>
      <c r="D1" s="153"/>
      <c r="E1" s="152" t="s">
        <v>13</v>
      </c>
      <c r="F1" s="152"/>
      <c r="G1" s="152"/>
      <c r="H1" s="151" t="s">
        <v>18</v>
      </c>
      <c r="I1" s="152"/>
      <c r="J1" s="153"/>
      <c r="K1" s="152" t="s">
        <v>14</v>
      </c>
      <c r="L1" s="152"/>
      <c r="M1" s="152"/>
      <c r="N1" s="151" t="s">
        <v>132</v>
      </c>
      <c r="O1" s="152"/>
      <c r="P1" s="153"/>
      <c r="Q1" s="152" t="s">
        <v>15</v>
      </c>
      <c r="R1" s="152"/>
      <c r="S1" s="152"/>
      <c r="T1" s="123" t="s">
        <v>4</v>
      </c>
    </row>
    <row r="2" spans="1:20" x14ac:dyDescent="0.2">
      <c r="A2" s="124" t="s">
        <v>30</v>
      </c>
      <c r="B2" s="82" t="s">
        <v>1</v>
      </c>
      <c r="C2" s="31" t="s">
        <v>2</v>
      </c>
      <c r="D2" s="32" t="s">
        <v>5</v>
      </c>
      <c r="E2" s="74" t="s">
        <v>3</v>
      </c>
      <c r="F2" s="31" t="s">
        <v>2</v>
      </c>
      <c r="G2" s="34" t="s">
        <v>5</v>
      </c>
      <c r="H2" s="82" t="s">
        <v>3</v>
      </c>
      <c r="I2" s="31" t="s">
        <v>2</v>
      </c>
      <c r="J2" s="32" t="s">
        <v>5</v>
      </c>
      <c r="K2" s="74" t="s">
        <v>3</v>
      </c>
      <c r="L2" s="31" t="s">
        <v>2</v>
      </c>
      <c r="M2" s="34" t="s">
        <v>5</v>
      </c>
      <c r="N2" s="97" t="s">
        <v>3</v>
      </c>
      <c r="O2" s="31" t="s">
        <v>2</v>
      </c>
      <c r="P2" s="32" t="s">
        <v>5</v>
      </c>
      <c r="Q2" s="74" t="s">
        <v>3</v>
      </c>
      <c r="R2" s="31" t="s">
        <v>2</v>
      </c>
      <c r="S2" s="34" t="s">
        <v>20</v>
      </c>
      <c r="T2" s="125" t="s">
        <v>5</v>
      </c>
    </row>
    <row r="3" spans="1:20" s="3" customFormat="1" x14ac:dyDescent="0.2">
      <c r="A3" s="142" t="s">
        <v>125</v>
      </c>
      <c r="B3" s="84" t="s">
        <v>280</v>
      </c>
      <c r="C3" s="6"/>
      <c r="D3" s="18"/>
      <c r="E3" s="75">
        <v>18.815000000000001</v>
      </c>
      <c r="F3" s="6">
        <v>1</v>
      </c>
      <c r="G3" s="10">
        <v>4</v>
      </c>
      <c r="H3" s="83">
        <v>17.175000000000001</v>
      </c>
      <c r="I3" s="6">
        <v>2</v>
      </c>
      <c r="J3" s="18">
        <v>3</v>
      </c>
      <c r="K3" s="75">
        <v>26.93</v>
      </c>
      <c r="L3" s="6"/>
      <c r="M3" s="10"/>
      <c r="N3" s="83" t="s">
        <v>269</v>
      </c>
      <c r="O3" s="6"/>
      <c r="P3" s="18"/>
      <c r="Q3" s="75">
        <v>3.09</v>
      </c>
      <c r="R3" s="6">
        <v>1</v>
      </c>
      <c r="S3" s="10">
        <v>4</v>
      </c>
      <c r="T3" s="127">
        <f>SUM(D3,G3,J3,M3,P3,S3)</f>
        <v>11</v>
      </c>
    </row>
    <row r="4" spans="1:20" s="3" customFormat="1" x14ac:dyDescent="0.2">
      <c r="A4" s="142" t="s">
        <v>192</v>
      </c>
      <c r="B4" s="84"/>
      <c r="C4" s="6"/>
      <c r="D4" s="18"/>
      <c r="E4" s="75" t="s">
        <v>269</v>
      </c>
      <c r="F4" s="6"/>
      <c r="G4" s="10"/>
      <c r="H4" s="83">
        <v>17.166</v>
      </c>
      <c r="I4" s="6">
        <v>1</v>
      </c>
      <c r="J4" s="18">
        <v>4</v>
      </c>
      <c r="K4" s="75">
        <v>23.361000000000001</v>
      </c>
      <c r="L4" s="6">
        <v>2</v>
      </c>
      <c r="M4" s="10">
        <v>3</v>
      </c>
      <c r="N4" s="83">
        <v>6.8949999999999996</v>
      </c>
      <c r="O4" s="6">
        <v>2</v>
      </c>
      <c r="P4" s="18">
        <v>3</v>
      </c>
      <c r="Q4" s="75"/>
      <c r="R4" s="6"/>
      <c r="S4" s="10"/>
      <c r="T4" s="127">
        <f>SUM(D4,G4,J4,M4,P4,S4)</f>
        <v>10</v>
      </c>
    </row>
    <row r="5" spans="1:20" s="3" customFormat="1" x14ac:dyDescent="0.2">
      <c r="A5" s="142" t="s">
        <v>197</v>
      </c>
      <c r="B5" s="144"/>
      <c r="C5" s="71"/>
      <c r="D5" s="72"/>
      <c r="E5" s="80" t="s">
        <v>269</v>
      </c>
      <c r="F5" s="71"/>
      <c r="G5" s="73"/>
      <c r="H5" s="121">
        <v>18.181999999999999</v>
      </c>
      <c r="I5" s="71">
        <v>4</v>
      </c>
      <c r="J5" s="72">
        <v>1</v>
      </c>
      <c r="K5" s="80">
        <v>23.831</v>
      </c>
      <c r="L5" s="71">
        <v>3</v>
      </c>
      <c r="M5" s="73">
        <v>2</v>
      </c>
      <c r="N5" s="121">
        <v>6</v>
      </c>
      <c r="O5" s="71">
        <v>1</v>
      </c>
      <c r="P5" s="72">
        <v>4</v>
      </c>
      <c r="Q5" s="80">
        <v>4.3099999999999996</v>
      </c>
      <c r="R5" s="71">
        <v>2</v>
      </c>
      <c r="S5" s="73">
        <v>3</v>
      </c>
      <c r="T5" s="127">
        <f>SUM(D5,G5,J5,M5,P5,S5)</f>
        <v>10</v>
      </c>
    </row>
    <row r="6" spans="1:20" s="3" customFormat="1" x14ac:dyDescent="0.2">
      <c r="A6" s="142" t="s">
        <v>194</v>
      </c>
      <c r="B6" s="84">
        <v>75</v>
      </c>
      <c r="C6" s="6">
        <v>1</v>
      </c>
      <c r="D6" s="18">
        <v>4</v>
      </c>
      <c r="E6" s="75">
        <v>20.975000000000001</v>
      </c>
      <c r="F6" s="6">
        <v>4</v>
      </c>
      <c r="G6" s="10">
        <v>1</v>
      </c>
      <c r="H6" s="83">
        <v>26.529</v>
      </c>
      <c r="I6" s="6"/>
      <c r="J6" s="18"/>
      <c r="K6" s="75" t="s">
        <v>269</v>
      </c>
      <c r="L6" s="6"/>
      <c r="M6" s="10"/>
      <c r="N6" s="83" t="s">
        <v>269</v>
      </c>
      <c r="O6" s="6"/>
      <c r="P6" s="18"/>
      <c r="Q6" s="75" t="s">
        <v>269</v>
      </c>
      <c r="R6" s="6"/>
      <c r="S6" s="10"/>
      <c r="T6" s="127">
        <f>SUM(D6,G6,J6,M6,P6,S6)</f>
        <v>5</v>
      </c>
    </row>
    <row r="7" spans="1:20" s="3" customFormat="1" x14ac:dyDescent="0.2">
      <c r="A7" s="142" t="s">
        <v>127</v>
      </c>
      <c r="B7" s="84"/>
      <c r="C7" s="6"/>
      <c r="D7" s="18"/>
      <c r="E7" s="75">
        <v>26.71</v>
      </c>
      <c r="F7" s="6"/>
      <c r="G7" s="10"/>
      <c r="H7" s="83">
        <v>24.035</v>
      </c>
      <c r="I7" s="6"/>
      <c r="J7" s="18"/>
      <c r="K7" s="75">
        <v>22.332000000000001</v>
      </c>
      <c r="L7" s="6">
        <v>1</v>
      </c>
      <c r="M7" s="10">
        <v>4</v>
      </c>
      <c r="N7" s="83"/>
      <c r="O7" s="6"/>
      <c r="P7" s="18"/>
      <c r="Q7" s="75" t="s">
        <v>269</v>
      </c>
      <c r="R7" s="6"/>
      <c r="S7" s="10"/>
      <c r="T7" s="127">
        <f>SUM(D7,G7,J7,M7,P7,S7)</f>
        <v>4</v>
      </c>
    </row>
    <row r="8" spans="1:20" s="3" customFormat="1" x14ac:dyDescent="0.2">
      <c r="A8" s="142" t="s">
        <v>129</v>
      </c>
      <c r="B8" s="84"/>
      <c r="C8" s="6"/>
      <c r="D8" s="18"/>
      <c r="E8" s="75">
        <v>19.2</v>
      </c>
      <c r="F8" s="6">
        <v>3</v>
      </c>
      <c r="G8" s="10">
        <v>2</v>
      </c>
      <c r="H8" s="83">
        <v>17.965</v>
      </c>
      <c r="I8" s="6">
        <v>3</v>
      </c>
      <c r="J8" s="18">
        <v>2</v>
      </c>
      <c r="K8" s="75">
        <v>37.664999999999999</v>
      </c>
      <c r="L8" s="6"/>
      <c r="M8" s="10"/>
      <c r="N8" s="83" t="s">
        <v>269</v>
      </c>
      <c r="O8" s="6"/>
      <c r="P8" s="18"/>
      <c r="Q8" s="75"/>
      <c r="R8" s="6"/>
      <c r="S8" s="10"/>
      <c r="T8" s="127">
        <f>SUM(D8,G8,J8,M8,P8,S8)</f>
        <v>4</v>
      </c>
    </row>
    <row r="9" spans="1:20" s="3" customFormat="1" x14ac:dyDescent="0.2">
      <c r="A9" s="142" t="s">
        <v>108</v>
      </c>
      <c r="B9" s="84">
        <v>68</v>
      </c>
      <c r="C9" s="6">
        <v>2</v>
      </c>
      <c r="D9" s="18">
        <v>3</v>
      </c>
      <c r="E9" s="75" t="s">
        <v>269</v>
      </c>
      <c r="F9" s="6"/>
      <c r="G9" s="10"/>
      <c r="H9" s="83">
        <v>20.364000000000001</v>
      </c>
      <c r="I9" s="6"/>
      <c r="J9" s="18"/>
      <c r="K9" s="75">
        <v>29.532</v>
      </c>
      <c r="L9" s="6"/>
      <c r="M9" s="10"/>
      <c r="N9" s="83"/>
      <c r="O9" s="6"/>
      <c r="P9" s="18"/>
      <c r="Q9" s="75"/>
      <c r="R9" s="6"/>
      <c r="S9" s="10"/>
      <c r="T9" s="127">
        <f>SUM(D9,G9,J9,M9,P9,S9)</f>
        <v>3</v>
      </c>
    </row>
    <row r="10" spans="1:20" s="3" customFormat="1" x14ac:dyDescent="0.2">
      <c r="A10" s="142" t="s">
        <v>163</v>
      </c>
      <c r="B10" s="84"/>
      <c r="C10" s="6"/>
      <c r="D10" s="18"/>
      <c r="E10" s="75">
        <v>19.145</v>
      </c>
      <c r="F10" s="6">
        <v>2</v>
      </c>
      <c r="G10" s="10">
        <v>3</v>
      </c>
      <c r="H10" s="83">
        <v>19.05</v>
      </c>
      <c r="I10" s="6"/>
      <c r="J10" s="18"/>
      <c r="K10" s="75" t="s">
        <v>269</v>
      </c>
      <c r="L10" s="6"/>
      <c r="M10" s="10"/>
      <c r="N10" s="83" t="s">
        <v>269</v>
      </c>
      <c r="O10" s="6"/>
      <c r="P10" s="18"/>
      <c r="Q10" s="75"/>
      <c r="R10" s="6"/>
      <c r="S10" s="10"/>
      <c r="T10" s="127">
        <f>SUM(D10,G10,J10,M10,P10,S10)</f>
        <v>3</v>
      </c>
    </row>
    <row r="11" spans="1:20" s="3" customFormat="1" x14ac:dyDescent="0.2">
      <c r="A11" s="142" t="s">
        <v>199</v>
      </c>
      <c r="B11" s="84"/>
      <c r="C11" s="6"/>
      <c r="D11" s="18"/>
      <c r="E11" s="75" t="s">
        <v>269</v>
      </c>
      <c r="F11" s="6"/>
      <c r="G11" s="10"/>
      <c r="H11" s="83">
        <v>19.628</v>
      </c>
      <c r="I11" s="6"/>
      <c r="J11" s="18"/>
      <c r="K11" s="75">
        <v>24.404</v>
      </c>
      <c r="L11" s="6">
        <v>4</v>
      </c>
      <c r="M11" s="10">
        <v>1</v>
      </c>
      <c r="N11" s="83"/>
      <c r="O11" s="6"/>
      <c r="P11" s="18"/>
      <c r="Q11" s="75"/>
      <c r="R11" s="6"/>
      <c r="S11" s="10"/>
      <c r="T11" s="127">
        <f>SUM(D11,G11,J11,M11,P11,S11)</f>
        <v>1</v>
      </c>
    </row>
    <row r="12" spans="1:20" s="3" customFormat="1" x14ac:dyDescent="0.2">
      <c r="A12" s="142" t="s">
        <v>110</v>
      </c>
      <c r="B12" s="84" t="s">
        <v>280</v>
      </c>
      <c r="C12" s="6"/>
      <c r="D12" s="18"/>
      <c r="E12" s="75"/>
      <c r="F12" s="6"/>
      <c r="G12" s="10"/>
      <c r="H12" s="83">
        <v>23.818000000000001</v>
      </c>
      <c r="I12" s="6"/>
      <c r="J12" s="18"/>
      <c r="K12" s="75" t="s">
        <v>269</v>
      </c>
      <c r="L12" s="6"/>
      <c r="M12" s="10"/>
      <c r="N12" s="83"/>
      <c r="O12" s="6"/>
      <c r="P12" s="18"/>
      <c r="Q12" s="75"/>
      <c r="R12" s="6"/>
      <c r="S12" s="10"/>
      <c r="T12" s="127">
        <f>SUM(D12,G12,J12,M12,P12,S12)</f>
        <v>0</v>
      </c>
    </row>
    <row r="13" spans="1:20" s="3" customFormat="1" x14ac:dyDescent="0.2">
      <c r="A13" s="142" t="s">
        <v>111</v>
      </c>
      <c r="B13" s="84" t="s">
        <v>280</v>
      </c>
      <c r="C13" s="6"/>
      <c r="D13" s="18"/>
      <c r="E13" s="75"/>
      <c r="F13" s="6"/>
      <c r="G13" s="10"/>
      <c r="H13" s="83">
        <v>33.47</v>
      </c>
      <c r="I13" s="6"/>
      <c r="J13" s="18"/>
      <c r="K13" s="75">
        <v>43.807000000000002</v>
      </c>
      <c r="L13" s="6"/>
      <c r="M13" s="10"/>
      <c r="N13" s="83"/>
      <c r="O13" s="6"/>
      <c r="P13" s="18"/>
      <c r="Q13" s="75"/>
      <c r="R13" s="6"/>
      <c r="S13" s="10"/>
      <c r="T13" s="127">
        <f>SUM(D13,G13,J13,M13,P13,S13)</f>
        <v>0</v>
      </c>
    </row>
    <row r="14" spans="1:20" s="3" customFormat="1" x14ac:dyDescent="0.2">
      <c r="A14" s="142" t="s">
        <v>200</v>
      </c>
      <c r="B14" s="84" t="s">
        <v>280</v>
      </c>
      <c r="C14" s="6"/>
      <c r="D14" s="18"/>
      <c r="E14" s="75">
        <v>44.66</v>
      </c>
      <c r="F14" s="6"/>
      <c r="G14" s="10"/>
      <c r="H14" s="83">
        <v>19.085999999999999</v>
      </c>
      <c r="I14" s="6"/>
      <c r="J14" s="18"/>
      <c r="K14" s="75">
        <v>31.491</v>
      </c>
      <c r="L14" s="6"/>
      <c r="M14" s="10"/>
      <c r="N14" s="83"/>
      <c r="O14" s="6"/>
      <c r="P14" s="18"/>
      <c r="Q14" s="75"/>
      <c r="R14" s="6"/>
      <c r="S14" s="10"/>
      <c r="T14" s="127">
        <f>SUM(D14,G14,J14,M14,P14,S14)</f>
        <v>0</v>
      </c>
    </row>
    <row r="15" spans="1:20" s="3" customFormat="1" x14ac:dyDescent="0.2">
      <c r="A15" s="142" t="s">
        <v>250</v>
      </c>
      <c r="B15" s="84" t="s">
        <v>270</v>
      </c>
      <c r="C15" s="6"/>
      <c r="D15" s="18"/>
      <c r="E15" s="75"/>
      <c r="F15" s="6"/>
      <c r="G15" s="10"/>
      <c r="H15" s="83"/>
      <c r="I15" s="6"/>
      <c r="J15" s="18"/>
      <c r="K15" s="75"/>
      <c r="L15" s="6"/>
      <c r="M15" s="10"/>
      <c r="N15" s="83"/>
      <c r="O15" s="6"/>
      <c r="P15" s="18"/>
      <c r="Q15" s="75"/>
      <c r="R15" s="6"/>
      <c r="S15" s="10"/>
      <c r="T15" s="127">
        <f>SUM(D15,G15,J15,M15,P15,S15)</f>
        <v>0</v>
      </c>
    </row>
    <row r="16" spans="1:20" s="3" customFormat="1" x14ac:dyDescent="0.2">
      <c r="A16" s="142" t="s">
        <v>165</v>
      </c>
      <c r="B16" s="84"/>
      <c r="C16" s="6"/>
      <c r="D16" s="18"/>
      <c r="E16" s="75">
        <v>23.09</v>
      </c>
      <c r="F16" s="6"/>
      <c r="G16" s="10"/>
      <c r="H16" s="83">
        <v>21.698</v>
      </c>
      <c r="I16" s="6"/>
      <c r="J16" s="18"/>
      <c r="K16" s="75">
        <v>30.419</v>
      </c>
      <c r="L16" s="6"/>
      <c r="M16" s="10"/>
      <c r="N16" s="83" t="s">
        <v>269</v>
      </c>
      <c r="O16" s="6"/>
      <c r="P16" s="18"/>
      <c r="Q16" s="75"/>
      <c r="R16" s="6"/>
      <c r="S16" s="10"/>
      <c r="T16" s="127">
        <f>SUM(D16,G16,J16,M16,P16,S16)</f>
        <v>0</v>
      </c>
    </row>
    <row r="17" spans="1:20" s="3" customFormat="1" x14ac:dyDescent="0.2">
      <c r="A17" s="142" t="s">
        <v>193</v>
      </c>
      <c r="B17" s="84"/>
      <c r="C17" s="6"/>
      <c r="D17" s="18"/>
      <c r="E17" s="75"/>
      <c r="F17" s="6"/>
      <c r="G17" s="10"/>
      <c r="H17" s="83"/>
      <c r="I17" s="6"/>
      <c r="J17" s="18"/>
      <c r="K17" s="75"/>
      <c r="L17" s="6"/>
      <c r="M17" s="10"/>
      <c r="N17" s="83"/>
      <c r="O17" s="6"/>
      <c r="P17" s="18"/>
      <c r="Q17" s="75"/>
      <c r="R17" s="6"/>
      <c r="S17" s="10"/>
      <c r="T17" s="127">
        <f>SUM(D17,G17,J17,M17,P17,S17)</f>
        <v>0</v>
      </c>
    </row>
    <row r="18" spans="1:20" s="3" customFormat="1" x14ac:dyDescent="0.2">
      <c r="A18" s="142" t="s">
        <v>126</v>
      </c>
      <c r="B18" s="84"/>
      <c r="C18" s="6"/>
      <c r="D18" s="18"/>
      <c r="E18" s="75">
        <v>25.425000000000001</v>
      </c>
      <c r="F18" s="6"/>
      <c r="G18" s="10"/>
      <c r="H18" s="83">
        <v>21.654</v>
      </c>
      <c r="I18" s="6"/>
      <c r="J18" s="18"/>
      <c r="K18" s="75">
        <v>31.216999999999999</v>
      </c>
      <c r="L18" s="6"/>
      <c r="M18" s="10"/>
      <c r="N18" s="83"/>
      <c r="O18" s="6"/>
      <c r="P18" s="18"/>
      <c r="Q18" s="75"/>
      <c r="R18" s="6"/>
      <c r="S18" s="10"/>
      <c r="T18" s="127">
        <f>SUM(D18,G18,J18,M18,P18,S18)</f>
        <v>0</v>
      </c>
    </row>
    <row r="19" spans="1:20" s="3" customFormat="1" x14ac:dyDescent="0.2">
      <c r="A19" s="142" t="s">
        <v>195</v>
      </c>
      <c r="B19" s="84"/>
      <c r="C19" s="6"/>
      <c r="D19" s="18"/>
      <c r="E19" s="75" t="s">
        <v>269</v>
      </c>
      <c r="F19" s="6"/>
      <c r="G19" s="10"/>
      <c r="H19" s="83">
        <v>33.165999999999997</v>
      </c>
      <c r="I19" s="6"/>
      <c r="J19" s="18"/>
      <c r="K19" s="75" t="s">
        <v>269</v>
      </c>
      <c r="L19" s="6"/>
      <c r="M19" s="10"/>
      <c r="N19" s="83"/>
      <c r="O19" s="6"/>
      <c r="P19" s="18"/>
      <c r="Q19" s="75" t="s">
        <v>269</v>
      </c>
      <c r="R19" s="6"/>
      <c r="S19" s="10"/>
      <c r="T19" s="127">
        <f>SUM(D19,G19,J19,M19,P19,S19)</f>
        <v>0</v>
      </c>
    </row>
    <row r="20" spans="1:20" s="3" customFormat="1" x14ac:dyDescent="0.2">
      <c r="A20" s="142" t="s">
        <v>112</v>
      </c>
      <c r="B20" s="84"/>
      <c r="C20" s="6"/>
      <c r="D20" s="18"/>
      <c r="E20" s="75"/>
      <c r="F20" s="6"/>
      <c r="G20" s="10"/>
      <c r="H20" s="83" t="s">
        <v>269</v>
      </c>
      <c r="I20" s="6"/>
      <c r="J20" s="18"/>
      <c r="K20" s="75">
        <v>30</v>
      </c>
      <c r="L20" s="6"/>
      <c r="M20" s="10"/>
      <c r="N20" s="83"/>
      <c r="O20" s="6"/>
      <c r="P20" s="18"/>
      <c r="Q20" s="75"/>
      <c r="R20" s="6"/>
      <c r="S20" s="10"/>
      <c r="T20" s="127">
        <f>SUM(D20,G20,J20,M20,P20,S20)</f>
        <v>0</v>
      </c>
    </row>
    <row r="21" spans="1:20" s="3" customFormat="1" x14ac:dyDescent="0.2">
      <c r="A21" s="142" t="s">
        <v>201</v>
      </c>
      <c r="B21" s="84"/>
      <c r="C21" s="6"/>
      <c r="D21" s="18"/>
      <c r="E21" s="75"/>
      <c r="F21" s="6"/>
      <c r="G21" s="10"/>
      <c r="H21" s="83">
        <v>20.885000000000002</v>
      </c>
      <c r="I21" s="6"/>
      <c r="J21" s="18"/>
      <c r="K21" s="75" t="s">
        <v>269</v>
      </c>
      <c r="L21" s="6"/>
      <c r="M21" s="10"/>
      <c r="N21" s="83"/>
      <c r="O21" s="6"/>
      <c r="P21" s="18"/>
      <c r="Q21" s="75"/>
      <c r="R21" s="6"/>
      <c r="S21" s="10"/>
      <c r="T21" s="127">
        <f>SUM(D21,G21,J21,M21,P21,S21)</f>
        <v>0</v>
      </c>
    </row>
    <row r="22" spans="1:20" s="3" customFormat="1" x14ac:dyDescent="0.2">
      <c r="A22" s="142" t="s">
        <v>198</v>
      </c>
      <c r="B22" s="84"/>
      <c r="C22" s="6"/>
      <c r="D22" s="18"/>
      <c r="E22" s="75">
        <v>43.03</v>
      </c>
      <c r="F22" s="6"/>
      <c r="G22" s="10"/>
      <c r="H22" s="83">
        <v>22.196999999999999</v>
      </c>
      <c r="I22" s="6"/>
      <c r="J22" s="18"/>
      <c r="K22" s="75">
        <v>31.727</v>
      </c>
      <c r="L22" s="6"/>
      <c r="M22" s="10"/>
      <c r="N22" s="83"/>
      <c r="O22" s="6"/>
      <c r="P22" s="18"/>
      <c r="Q22" s="75"/>
      <c r="R22" s="6"/>
      <c r="S22" s="10"/>
      <c r="T22" s="127">
        <f>SUM(D22,G22,J22,M22,P22,S22)</f>
        <v>0</v>
      </c>
    </row>
    <row r="23" spans="1:20" s="3" customFormat="1" x14ac:dyDescent="0.2">
      <c r="A23" s="142" t="s">
        <v>196</v>
      </c>
      <c r="B23" s="84"/>
      <c r="C23" s="6"/>
      <c r="D23" s="18"/>
      <c r="E23" s="75"/>
      <c r="F23" s="6"/>
      <c r="G23" s="10"/>
      <c r="H23" s="83">
        <v>20.760999999999999</v>
      </c>
      <c r="I23" s="6"/>
      <c r="J23" s="18"/>
      <c r="K23" s="75"/>
      <c r="L23" s="6"/>
      <c r="M23" s="10"/>
      <c r="N23" s="83"/>
      <c r="O23" s="6"/>
      <c r="P23" s="18"/>
      <c r="Q23" s="75"/>
      <c r="R23" s="6"/>
      <c r="S23" s="10"/>
      <c r="T23" s="127">
        <f>SUM(D23,G23,J23,M23,P23,S23)</f>
        <v>0</v>
      </c>
    </row>
    <row r="24" spans="1:20" s="3" customFormat="1" x14ac:dyDescent="0.2">
      <c r="A24" s="142" t="s">
        <v>202</v>
      </c>
      <c r="B24" s="84"/>
      <c r="C24" s="6"/>
      <c r="D24" s="18"/>
      <c r="E24" s="75"/>
      <c r="F24" s="6"/>
      <c r="G24" s="10"/>
      <c r="H24" s="83" t="s">
        <v>269</v>
      </c>
      <c r="I24" s="6"/>
      <c r="J24" s="18"/>
      <c r="K24" s="75"/>
      <c r="L24" s="6"/>
      <c r="M24" s="10"/>
      <c r="N24" s="83"/>
      <c r="O24" s="6"/>
      <c r="P24" s="18"/>
      <c r="Q24" s="75"/>
      <c r="R24" s="6"/>
      <c r="S24" s="10"/>
      <c r="T24" s="127">
        <f>SUM(D24,G24,J24,M24,P24,S24)</f>
        <v>0</v>
      </c>
    </row>
    <row r="25" spans="1:20" s="3" customFormat="1" x14ac:dyDescent="0.2">
      <c r="A25" s="142" t="s">
        <v>116</v>
      </c>
      <c r="B25" s="84"/>
      <c r="C25" s="6"/>
      <c r="D25" s="18"/>
      <c r="E25" s="75" t="s">
        <v>269</v>
      </c>
      <c r="F25" s="6"/>
      <c r="G25" s="10"/>
      <c r="H25" s="83">
        <v>19.277000000000001</v>
      </c>
      <c r="I25" s="6"/>
      <c r="J25" s="18"/>
      <c r="K25" s="75">
        <v>28.908000000000001</v>
      </c>
      <c r="L25" s="6"/>
      <c r="M25" s="10"/>
      <c r="N25" s="83"/>
      <c r="O25" s="6"/>
      <c r="P25" s="18"/>
      <c r="Q25" s="75"/>
      <c r="R25" s="6"/>
      <c r="S25" s="10"/>
      <c r="T25" s="127">
        <f>SUM(D25,G25,J25,M25,P25,S25)</f>
        <v>0</v>
      </c>
    </row>
    <row r="26" spans="1:20" s="3" customFormat="1" x14ac:dyDescent="0.2">
      <c r="A26" s="142" t="s">
        <v>131</v>
      </c>
      <c r="B26" s="84"/>
      <c r="C26" s="6"/>
      <c r="D26" s="18"/>
      <c r="E26" s="75" t="s">
        <v>269</v>
      </c>
      <c r="F26" s="6"/>
      <c r="G26" s="10"/>
      <c r="H26" s="83">
        <v>23.85</v>
      </c>
      <c r="I26" s="6"/>
      <c r="J26" s="18"/>
      <c r="K26" s="75">
        <v>25.608000000000001</v>
      </c>
      <c r="L26" s="6"/>
      <c r="M26" s="10"/>
      <c r="N26" s="83" t="s">
        <v>269</v>
      </c>
      <c r="O26" s="6"/>
      <c r="P26" s="18"/>
      <c r="Q26" s="75" t="s">
        <v>269</v>
      </c>
      <c r="R26" s="6"/>
      <c r="S26" s="10"/>
      <c r="T26" s="127">
        <f>SUM(D26,G26,J26,M26,P26,S26)</f>
        <v>0</v>
      </c>
    </row>
    <row r="27" spans="1:20" s="3" customFormat="1" x14ac:dyDescent="0.2">
      <c r="A27" s="141"/>
      <c r="B27" s="84"/>
      <c r="C27" s="6"/>
      <c r="D27" s="18"/>
      <c r="E27" s="75"/>
      <c r="F27" s="6"/>
      <c r="G27" s="10"/>
      <c r="H27" s="83"/>
      <c r="I27" s="6"/>
      <c r="J27" s="18"/>
      <c r="K27" s="75"/>
      <c r="L27" s="6"/>
      <c r="M27" s="10"/>
      <c r="N27" s="40"/>
      <c r="O27" s="6"/>
      <c r="P27" s="18"/>
      <c r="Q27" s="75"/>
      <c r="R27" s="6"/>
      <c r="S27" s="10"/>
      <c r="T27" s="127">
        <f>SUM(D27,G27,J27,M27,P27,S27)</f>
        <v>0</v>
      </c>
    </row>
    <row r="28" spans="1:20" s="3" customFormat="1" x14ac:dyDescent="0.2">
      <c r="A28" s="126"/>
      <c r="B28" s="84"/>
      <c r="C28" s="6"/>
      <c r="D28" s="18"/>
      <c r="E28" s="75"/>
      <c r="F28" s="6"/>
      <c r="G28" s="10"/>
      <c r="H28" s="83"/>
      <c r="I28" s="6"/>
      <c r="J28" s="18"/>
      <c r="K28" s="75"/>
      <c r="L28" s="6"/>
      <c r="M28" s="10"/>
      <c r="N28" s="40"/>
      <c r="O28" s="6"/>
      <c r="P28" s="18"/>
      <c r="Q28" s="75"/>
      <c r="R28" s="6"/>
      <c r="S28" s="10"/>
      <c r="T28" s="127">
        <f>SUM(D28,G28,J28,M28,P28,S28)</f>
        <v>0</v>
      </c>
    </row>
    <row r="29" spans="1:20" s="3" customFormat="1" x14ac:dyDescent="0.2">
      <c r="A29" s="126"/>
      <c r="B29" s="84"/>
      <c r="C29" s="6"/>
      <c r="D29" s="18"/>
      <c r="E29" s="75"/>
      <c r="F29" s="6"/>
      <c r="G29" s="10"/>
      <c r="H29" s="83"/>
      <c r="I29" s="6"/>
      <c r="J29" s="18"/>
      <c r="K29" s="75"/>
      <c r="L29" s="6"/>
      <c r="M29" s="10"/>
      <c r="N29" s="40"/>
      <c r="O29" s="6"/>
      <c r="P29" s="18"/>
      <c r="Q29" s="75"/>
      <c r="R29" s="6"/>
      <c r="S29" s="10"/>
      <c r="T29" s="127">
        <f>SUM(D29,G29,J29,M29,P29,S29)</f>
        <v>0</v>
      </c>
    </row>
    <row r="30" spans="1:20" s="3" customFormat="1" x14ac:dyDescent="0.2">
      <c r="A30" s="126"/>
      <c r="B30" s="84"/>
      <c r="C30" s="6"/>
      <c r="D30" s="18"/>
      <c r="E30" s="75"/>
      <c r="F30" s="6"/>
      <c r="G30" s="10"/>
      <c r="H30" s="83"/>
      <c r="I30" s="6"/>
      <c r="J30" s="18"/>
      <c r="K30" s="75"/>
      <c r="L30" s="6"/>
      <c r="M30" s="10"/>
      <c r="N30" s="40"/>
      <c r="O30" s="6"/>
      <c r="P30" s="18"/>
      <c r="Q30" s="75"/>
      <c r="R30" s="6"/>
      <c r="S30" s="10"/>
      <c r="T30" s="127">
        <f>SUM(D30,G30,J30,M30,P30,S30)</f>
        <v>0</v>
      </c>
    </row>
    <row r="31" spans="1:20" s="3" customFormat="1" x14ac:dyDescent="0.2">
      <c r="A31" s="126"/>
      <c r="B31" s="84"/>
      <c r="C31" s="6"/>
      <c r="D31" s="18"/>
      <c r="E31" s="75"/>
      <c r="F31" s="6"/>
      <c r="G31" s="10"/>
      <c r="H31" s="83"/>
      <c r="I31" s="6"/>
      <c r="J31" s="18"/>
      <c r="K31" s="75"/>
      <c r="L31" s="6"/>
      <c r="M31" s="10"/>
      <c r="N31" s="40"/>
      <c r="O31" s="6"/>
      <c r="P31" s="18"/>
      <c r="Q31" s="75"/>
      <c r="R31" s="6"/>
      <c r="S31" s="10"/>
      <c r="T31" s="127">
        <f>SUM(D31,G31,J31,M31,P31,S31)</f>
        <v>0</v>
      </c>
    </row>
    <row r="32" spans="1:20" s="3" customFormat="1" x14ac:dyDescent="0.2">
      <c r="A32" s="126"/>
      <c r="B32" s="84"/>
      <c r="C32" s="6"/>
      <c r="D32" s="18"/>
      <c r="E32" s="75"/>
      <c r="F32" s="6"/>
      <c r="G32" s="10"/>
      <c r="H32" s="83"/>
      <c r="I32" s="6"/>
      <c r="J32" s="18"/>
      <c r="K32" s="75"/>
      <c r="L32" s="6"/>
      <c r="M32" s="10"/>
      <c r="N32" s="40"/>
      <c r="O32" s="6"/>
      <c r="P32" s="18"/>
      <c r="Q32" s="75"/>
      <c r="R32" s="6"/>
      <c r="S32" s="10"/>
      <c r="T32" s="127">
        <f>SUM(D32,G32,J32,M32,P32,S32)</f>
        <v>0</v>
      </c>
    </row>
    <row r="33" spans="1:20" s="3" customFormat="1" x14ac:dyDescent="0.2">
      <c r="A33" s="126"/>
      <c r="B33" s="84"/>
      <c r="C33" s="6"/>
      <c r="D33" s="18"/>
      <c r="E33" s="75"/>
      <c r="F33" s="6"/>
      <c r="G33" s="10"/>
      <c r="H33" s="83"/>
      <c r="I33" s="6"/>
      <c r="J33" s="18"/>
      <c r="K33" s="75"/>
      <c r="L33" s="6"/>
      <c r="M33" s="10"/>
      <c r="N33" s="40"/>
      <c r="O33" s="6"/>
      <c r="P33" s="18"/>
      <c r="Q33" s="75"/>
      <c r="R33" s="6"/>
      <c r="S33" s="10"/>
      <c r="T33" s="127">
        <f>SUM(D33,G33,J33,M33,P33,S33)</f>
        <v>0</v>
      </c>
    </row>
    <row r="34" spans="1:20" s="3" customFormat="1" x14ac:dyDescent="0.2">
      <c r="A34" s="128"/>
      <c r="B34" s="111"/>
      <c r="C34" s="112"/>
      <c r="D34" s="113"/>
      <c r="E34" s="114"/>
      <c r="F34" s="112"/>
      <c r="G34" s="110"/>
      <c r="H34" s="115"/>
      <c r="I34" s="112"/>
      <c r="J34" s="113"/>
      <c r="K34" s="114"/>
      <c r="L34" s="112"/>
      <c r="M34" s="110"/>
      <c r="N34" s="116"/>
      <c r="O34" s="112"/>
      <c r="P34" s="113"/>
      <c r="Q34" s="114"/>
      <c r="R34" s="112"/>
      <c r="S34" s="110"/>
      <c r="T34" s="127">
        <f>SUM(D34,G34,J34,M34,P34,S34)</f>
        <v>0</v>
      </c>
    </row>
    <row r="35" spans="1:20" s="3" customFormat="1" ht="13.5" thickBot="1" x14ac:dyDescent="0.25">
      <c r="A35" s="129"/>
      <c r="B35" s="139"/>
      <c r="C35" s="131"/>
      <c r="D35" s="132"/>
      <c r="E35" s="137"/>
      <c r="F35" s="131"/>
      <c r="G35" s="135"/>
      <c r="H35" s="136"/>
      <c r="I35" s="131"/>
      <c r="J35" s="132"/>
      <c r="K35" s="137"/>
      <c r="L35" s="131"/>
      <c r="M35" s="135"/>
      <c r="N35" s="140"/>
      <c r="O35" s="131"/>
      <c r="P35" s="132"/>
      <c r="Q35" s="137"/>
      <c r="R35" s="131"/>
      <c r="S35" s="135"/>
      <c r="T35" s="127">
        <f>SUM(D35,G35,J35,M35,P35,S35)</f>
        <v>0</v>
      </c>
    </row>
    <row r="36" spans="1:20" x14ac:dyDescent="0.2">
      <c r="A36" s="1"/>
      <c r="B36" s="81"/>
      <c r="C36" s="1"/>
      <c r="D36" s="1"/>
      <c r="E36" s="81"/>
      <c r="F36" s="1"/>
      <c r="G36" s="1"/>
      <c r="H36" s="81"/>
      <c r="I36" s="1"/>
      <c r="J36" s="1"/>
      <c r="K36" s="81"/>
      <c r="L36" s="1"/>
      <c r="M36" s="1"/>
      <c r="N36" s="98"/>
      <c r="O36" s="1"/>
      <c r="P36" s="1"/>
      <c r="Q36" s="81"/>
      <c r="R36" s="1"/>
      <c r="S36" s="1"/>
      <c r="T36" s="93"/>
    </row>
    <row r="37" spans="1:20" x14ac:dyDescent="0.2">
      <c r="A37" s="1"/>
      <c r="B37" s="81"/>
      <c r="C37" s="1"/>
      <c r="D37" s="1"/>
      <c r="E37" s="81"/>
      <c r="F37" s="1"/>
      <c r="G37" s="1"/>
      <c r="H37" s="81"/>
      <c r="I37" s="1"/>
      <c r="J37" s="1"/>
      <c r="K37" s="81"/>
      <c r="L37" s="1"/>
      <c r="M37" s="1"/>
      <c r="N37" s="98"/>
      <c r="O37" s="1"/>
      <c r="P37" s="1"/>
      <c r="Q37" s="81"/>
      <c r="R37" s="1"/>
      <c r="S37" s="1"/>
      <c r="T37" s="93"/>
    </row>
    <row r="38" spans="1:20" x14ac:dyDescent="0.2">
      <c r="A38" s="1"/>
      <c r="B38" s="81"/>
      <c r="C38" s="1"/>
      <c r="D38" s="1"/>
      <c r="E38" s="81"/>
      <c r="F38" s="1"/>
      <c r="G38" s="1"/>
      <c r="H38" s="81"/>
      <c r="I38" s="1"/>
      <c r="J38" s="1"/>
      <c r="K38" s="81"/>
      <c r="L38" s="1"/>
      <c r="M38" s="1"/>
      <c r="N38" s="98"/>
      <c r="O38" s="1"/>
      <c r="P38" s="1"/>
      <c r="Q38" s="81"/>
      <c r="R38" s="1"/>
      <c r="S38" s="1"/>
      <c r="T38" s="93"/>
    </row>
    <row r="39" spans="1:20" x14ac:dyDescent="0.2">
      <c r="A39" s="1"/>
      <c r="B39" s="81"/>
      <c r="C39" s="1"/>
      <c r="D39" s="1"/>
      <c r="E39" s="81"/>
      <c r="F39" s="1"/>
      <c r="G39" s="1"/>
      <c r="H39" s="81"/>
      <c r="I39" s="1"/>
      <c r="J39" s="1"/>
      <c r="K39" s="81"/>
      <c r="L39" s="1"/>
      <c r="M39" s="1"/>
      <c r="N39" s="98"/>
      <c r="O39" s="1"/>
      <c r="P39" s="1"/>
      <c r="Q39" s="81"/>
      <c r="R39" s="1"/>
      <c r="S39" s="1"/>
      <c r="T39" s="93"/>
    </row>
    <row r="40" spans="1:20" x14ac:dyDescent="0.2">
      <c r="A40" s="1"/>
      <c r="B40" s="81"/>
      <c r="C40" s="1"/>
      <c r="D40" s="1"/>
      <c r="E40" s="81"/>
      <c r="F40" s="1"/>
      <c r="G40" s="1"/>
      <c r="H40" s="81"/>
      <c r="I40" s="1"/>
      <c r="J40" s="1"/>
      <c r="K40" s="81"/>
      <c r="L40" s="1"/>
      <c r="M40" s="1"/>
      <c r="N40" s="98"/>
      <c r="O40" s="1"/>
      <c r="P40" s="1"/>
      <c r="Q40" s="81"/>
      <c r="R40" s="1"/>
      <c r="S40" s="1"/>
      <c r="T40" s="93"/>
    </row>
    <row r="41" spans="1:20" x14ac:dyDescent="0.2">
      <c r="A41" s="1"/>
      <c r="B41" s="81"/>
      <c r="C41" s="1"/>
      <c r="D41" s="1"/>
      <c r="E41" s="81"/>
      <c r="F41" s="1"/>
      <c r="G41" s="1"/>
      <c r="H41" s="81"/>
      <c r="I41" s="1"/>
      <c r="J41" s="1"/>
      <c r="K41" s="81"/>
      <c r="L41" s="1"/>
      <c r="M41" s="1"/>
      <c r="N41" s="98"/>
      <c r="O41" s="1"/>
      <c r="P41" s="1"/>
      <c r="Q41" s="81"/>
      <c r="R41" s="1"/>
      <c r="S41" s="1"/>
      <c r="T41" s="93"/>
    </row>
    <row r="42" spans="1:20" x14ac:dyDescent="0.2">
      <c r="A42" s="1"/>
      <c r="B42" s="81"/>
      <c r="C42" s="1"/>
      <c r="D42" s="1"/>
      <c r="E42" s="81"/>
      <c r="F42" s="1"/>
      <c r="G42" s="1"/>
      <c r="H42" s="81"/>
      <c r="I42" s="1"/>
      <c r="J42" s="1"/>
      <c r="K42" s="81"/>
      <c r="L42" s="1"/>
      <c r="M42" s="1"/>
      <c r="N42" s="98"/>
      <c r="O42" s="1"/>
      <c r="P42" s="1"/>
      <c r="Q42" s="81"/>
      <c r="R42" s="1"/>
      <c r="S42" s="1"/>
      <c r="T42" s="93"/>
    </row>
    <row r="43" spans="1:20" x14ac:dyDescent="0.2">
      <c r="A43" s="1"/>
      <c r="B43" s="81"/>
      <c r="C43" s="1"/>
      <c r="D43" s="1"/>
      <c r="E43" s="81"/>
      <c r="F43" s="1"/>
      <c r="G43" s="1"/>
      <c r="H43" s="81"/>
      <c r="I43" s="1"/>
      <c r="J43" s="1"/>
      <c r="K43" s="81"/>
      <c r="L43" s="1"/>
      <c r="M43" s="1"/>
      <c r="N43" s="98"/>
      <c r="O43" s="1"/>
      <c r="P43" s="1"/>
      <c r="Q43" s="81"/>
      <c r="R43" s="1"/>
      <c r="S43" s="1"/>
      <c r="T43" s="93"/>
    </row>
    <row r="44" spans="1:20" x14ac:dyDescent="0.2">
      <c r="A44" s="1"/>
      <c r="B44" s="81"/>
      <c r="C44" s="1"/>
      <c r="D44" s="1"/>
      <c r="E44" s="81"/>
      <c r="F44" s="1"/>
      <c r="G44" s="1"/>
      <c r="H44" s="81"/>
      <c r="I44" s="1"/>
      <c r="J44" s="1"/>
      <c r="K44" s="81"/>
      <c r="L44" s="1"/>
      <c r="M44" s="1"/>
      <c r="N44" s="98"/>
      <c r="O44" s="1"/>
      <c r="P44" s="1"/>
      <c r="Q44" s="81"/>
      <c r="R44" s="1"/>
      <c r="S44" s="1"/>
      <c r="T44" s="93"/>
    </row>
  </sheetData>
  <autoFilter ref="A2:T2">
    <sortState ref="A3:T35">
      <sortCondition descending="1" ref="T2"/>
    </sortState>
  </autoFilter>
  <sortState ref="A3:Q26">
    <sortCondition ref="A3"/>
  </sortState>
  <customSheetViews>
    <customSheetView guid="{A3DB49FE-1CFA-4808-87D9-B1F24CFD9A26}" showPageBreaks="1" printArea="1" showAutoFilter="1" view="pageLayout">
      <selection activeCell="E7" sqref="E7"/>
      <pageMargins left="0.25" right="0.5" top="1" bottom="1" header="0.5" footer="0.5"/>
      <printOptions gridLines="1"/>
      <pageSetup scale="89" orientation="landscape" r:id="rId1"/>
      <headerFooter alignWithMargins="0">
        <oddHeader>&amp;L&amp;"Bodoni MT,Bold"&amp;16Tonasket Junior Rodeo&amp;C&amp;"Arial,Bold"&amp;12&amp;K07-024Junior Girls&amp;R&amp;"Bodoni MT,Bold"&amp;16 2009</oddHeader>
        <oddFooter>&amp;CTonasket Junior Rodeo April 18th and 19th, 2009</oddFooter>
      </headerFooter>
      <autoFilter ref="A2:W2"/>
    </customSheetView>
  </customSheetViews>
  <mergeCells count="6">
    <mergeCell ref="Q1:S1"/>
    <mergeCell ref="B1:D1"/>
    <mergeCell ref="E1:G1"/>
    <mergeCell ref="H1:J1"/>
    <mergeCell ref="K1:M1"/>
    <mergeCell ref="N1:P1"/>
  </mergeCells>
  <phoneticPr fontId="0" type="noConversion"/>
  <pageMargins left="0.25" right="0" top="1" bottom="1" header="0.05" footer="0.05"/>
  <pageSetup orientation="landscape" horizontalDpi="4294967293" r:id="rId2"/>
  <headerFooter>
    <oddHeader>&amp;L&amp;"Bodoni MT,Bold"&amp;14Tonasket Junior Rodeo&amp;C&amp;"Arial,Bold"&amp;14&amp;K0070C0Junior Girls&amp;R&amp;"Bodoni MT,Bold"&amp;14 2018</oddHeader>
    <oddFooter>&amp;CTonasket Junior Rodeo April 14-15, 2018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37"/>
  <sheetViews>
    <sheetView showZeros="0" view="pageLayout" workbookViewId="0">
      <selection sqref="A1:T1048576"/>
    </sheetView>
  </sheetViews>
  <sheetFormatPr defaultColWidth="9.140625" defaultRowHeight="12.75" x14ac:dyDescent="0.2"/>
  <cols>
    <col min="1" max="1" width="21" bestFit="1" customWidth="1"/>
    <col min="2" max="2" width="5.85546875" style="91" customWidth="1"/>
    <col min="3" max="4" width="5.85546875" customWidth="1"/>
    <col min="5" max="5" width="6.42578125" style="78" customWidth="1"/>
    <col min="6" max="7" width="5.85546875" customWidth="1"/>
    <col min="8" max="8" width="5.85546875" style="78" customWidth="1"/>
    <col min="9" max="10" width="5.85546875" customWidth="1"/>
    <col min="11" max="11" width="5.85546875" style="78" customWidth="1"/>
    <col min="12" max="13" width="5.85546875" customWidth="1"/>
    <col min="14" max="14" width="5.85546875" style="78" customWidth="1"/>
    <col min="15" max="16" width="5.85546875" customWidth="1"/>
    <col min="17" max="17" width="6.28515625" style="78" customWidth="1"/>
    <col min="18" max="19" width="5.85546875" customWidth="1"/>
    <col min="20" max="20" width="6.5703125" style="91" customWidth="1"/>
  </cols>
  <sheetData>
    <row r="1" spans="1:20" x14ac:dyDescent="0.2">
      <c r="A1" s="122" t="s">
        <v>0</v>
      </c>
      <c r="B1" s="151" t="s">
        <v>21</v>
      </c>
      <c r="C1" s="152"/>
      <c r="D1" s="153"/>
      <c r="E1" s="152" t="s">
        <v>95</v>
      </c>
      <c r="F1" s="152"/>
      <c r="G1" s="152"/>
      <c r="H1" s="151" t="s">
        <v>18</v>
      </c>
      <c r="I1" s="152"/>
      <c r="J1" s="153"/>
      <c r="K1" s="152" t="s">
        <v>14</v>
      </c>
      <c r="L1" s="152"/>
      <c r="M1" s="152"/>
      <c r="N1" s="151" t="s">
        <v>32</v>
      </c>
      <c r="O1" s="152"/>
      <c r="P1" s="153"/>
      <c r="Q1" s="152" t="s">
        <v>23</v>
      </c>
      <c r="R1" s="152"/>
      <c r="S1" s="152"/>
      <c r="T1" s="123" t="s">
        <v>4</v>
      </c>
    </row>
    <row r="2" spans="1:20" x14ac:dyDescent="0.2">
      <c r="A2" s="124" t="s">
        <v>25</v>
      </c>
      <c r="B2" s="89" t="s">
        <v>1</v>
      </c>
      <c r="C2" s="31" t="s">
        <v>2</v>
      </c>
      <c r="D2" s="32" t="s">
        <v>5</v>
      </c>
      <c r="E2" s="74" t="s">
        <v>3</v>
      </c>
      <c r="F2" s="31" t="s">
        <v>2</v>
      </c>
      <c r="G2" s="34" t="s">
        <v>5</v>
      </c>
      <c r="H2" s="82" t="s">
        <v>3</v>
      </c>
      <c r="I2" s="31" t="s">
        <v>2</v>
      </c>
      <c r="J2" s="32" t="s">
        <v>5</v>
      </c>
      <c r="K2" s="74" t="s">
        <v>3</v>
      </c>
      <c r="L2" s="31" t="s">
        <v>2</v>
      </c>
      <c r="M2" s="34" t="s">
        <v>5</v>
      </c>
      <c r="N2" s="82" t="s">
        <v>3</v>
      </c>
      <c r="O2" s="31" t="s">
        <v>2</v>
      </c>
      <c r="P2" s="32" t="s">
        <v>5</v>
      </c>
      <c r="Q2" s="74" t="s">
        <v>3</v>
      </c>
      <c r="R2" s="31" t="s">
        <v>2</v>
      </c>
      <c r="S2" s="34" t="s">
        <v>5</v>
      </c>
      <c r="T2" s="125" t="s">
        <v>5</v>
      </c>
    </row>
    <row r="3" spans="1:20" s="3" customFormat="1" x14ac:dyDescent="0.2">
      <c r="A3" s="142" t="s">
        <v>185</v>
      </c>
      <c r="B3" s="90">
        <v>60</v>
      </c>
      <c r="C3" s="6">
        <v>3</v>
      </c>
      <c r="D3" s="18">
        <v>2</v>
      </c>
      <c r="E3" s="75">
        <v>12.99</v>
      </c>
      <c r="F3" s="6">
        <v>2</v>
      </c>
      <c r="G3" s="10">
        <v>3</v>
      </c>
      <c r="H3" s="83">
        <v>19.613</v>
      </c>
      <c r="I3" s="6">
        <v>1</v>
      </c>
      <c r="J3" s="18">
        <v>4</v>
      </c>
      <c r="K3" s="75">
        <v>28.904</v>
      </c>
      <c r="L3" s="6">
        <v>1</v>
      </c>
      <c r="M3" s="10">
        <v>4</v>
      </c>
      <c r="N3" s="83">
        <v>8.6940000000000008</v>
      </c>
      <c r="O3" s="6">
        <v>3</v>
      </c>
      <c r="P3" s="18">
        <v>2</v>
      </c>
      <c r="Q3" s="75" t="s">
        <v>279</v>
      </c>
      <c r="R3" s="6">
        <v>4</v>
      </c>
      <c r="S3" s="10">
        <v>1</v>
      </c>
      <c r="T3" s="127">
        <f t="shared" ref="T3:T31" si="0">SUM(D3,G3,J3,M3,P3,S3)</f>
        <v>16</v>
      </c>
    </row>
    <row r="4" spans="1:20" s="3" customFormat="1" x14ac:dyDescent="0.2">
      <c r="A4" s="142" t="s">
        <v>120</v>
      </c>
      <c r="B4" s="90">
        <v>65</v>
      </c>
      <c r="C4" s="6">
        <v>1</v>
      </c>
      <c r="D4" s="18">
        <v>4</v>
      </c>
      <c r="E4" s="75">
        <v>12.425000000000001</v>
      </c>
      <c r="F4" s="6">
        <v>1</v>
      </c>
      <c r="G4" s="10">
        <v>4</v>
      </c>
      <c r="H4" s="83">
        <v>25.248000000000001</v>
      </c>
      <c r="I4" s="6">
        <v>3</v>
      </c>
      <c r="J4" s="18">
        <v>2</v>
      </c>
      <c r="K4" s="75">
        <v>41.145000000000003</v>
      </c>
      <c r="L4" s="6"/>
      <c r="M4" s="10"/>
      <c r="N4" s="83">
        <v>10.013</v>
      </c>
      <c r="O4" s="6"/>
      <c r="P4" s="18"/>
      <c r="Q4" s="75" t="s">
        <v>277</v>
      </c>
      <c r="R4" s="6">
        <v>2</v>
      </c>
      <c r="S4" s="10">
        <v>3</v>
      </c>
      <c r="T4" s="127">
        <f t="shared" si="0"/>
        <v>13</v>
      </c>
    </row>
    <row r="5" spans="1:20" s="3" customFormat="1" x14ac:dyDescent="0.2">
      <c r="A5" s="142" t="s">
        <v>107</v>
      </c>
      <c r="B5" s="90" t="s">
        <v>280</v>
      </c>
      <c r="C5" s="6"/>
      <c r="D5" s="18"/>
      <c r="E5" s="75">
        <v>14.085000000000001</v>
      </c>
      <c r="F5" s="6">
        <v>4</v>
      </c>
      <c r="G5" s="10">
        <v>1</v>
      </c>
      <c r="H5" s="83">
        <v>23.007000000000001</v>
      </c>
      <c r="I5" s="6">
        <v>2</v>
      </c>
      <c r="J5" s="18">
        <v>3</v>
      </c>
      <c r="K5" s="75">
        <v>29.533000000000001</v>
      </c>
      <c r="L5" s="6">
        <v>2</v>
      </c>
      <c r="M5" s="10">
        <v>3</v>
      </c>
      <c r="N5" s="83">
        <v>9.6300000000000008</v>
      </c>
      <c r="O5" s="6">
        <v>4</v>
      </c>
      <c r="P5" s="18">
        <v>1</v>
      </c>
      <c r="Q5" s="75" t="s">
        <v>292</v>
      </c>
      <c r="R5" s="6"/>
      <c r="S5" s="10"/>
      <c r="T5" s="127">
        <f t="shared" si="0"/>
        <v>8</v>
      </c>
    </row>
    <row r="6" spans="1:20" s="3" customFormat="1" x14ac:dyDescent="0.2">
      <c r="A6" s="142" t="s">
        <v>189</v>
      </c>
      <c r="B6" s="90" t="s">
        <v>280</v>
      </c>
      <c r="C6" s="6"/>
      <c r="D6" s="18"/>
      <c r="E6" s="75">
        <v>13.58</v>
      </c>
      <c r="F6" s="6">
        <v>3</v>
      </c>
      <c r="G6" s="10">
        <v>2</v>
      </c>
      <c r="H6" s="83" t="s">
        <v>269</v>
      </c>
      <c r="I6" s="6"/>
      <c r="J6" s="18"/>
      <c r="K6" s="75">
        <v>30.78</v>
      </c>
      <c r="L6" s="6">
        <v>3</v>
      </c>
      <c r="M6" s="10">
        <v>2</v>
      </c>
      <c r="N6" s="83">
        <v>8.41</v>
      </c>
      <c r="O6" s="6">
        <v>2</v>
      </c>
      <c r="P6" s="18">
        <v>3</v>
      </c>
      <c r="Q6" s="75" t="s">
        <v>293</v>
      </c>
      <c r="R6" s="6"/>
      <c r="S6" s="10"/>
      <c r="T6" s="127">
        <f t="shared" si="0"/>
        <v>7</v>
      </c>
    </row>
    <row r="7" spans="1:20" s="3" customFormat="1" x14ac:dyDescent="0.2">
      <c r="A7" s="142" t="s">
        <v>188</v>
      </c>
      <c r="B7" s="90"/>
      <c r="C7" s="6"/>
      <c r="D7" s="18"/>
      <c r="E7" s="75">
        <v>14.51</v>
      </c>
      <c r="F7" s="6"/>
      <c r="G7" s="10"/>
      <c r="H7" s="83">
        <v>25.297000000000001</v>
      </c>
      <c r="I7" s="6">
        <v>4</v>
      </c>
      <c r="J7" s="18">
        <v>1</v>
      </c>
      <c r="K7" s="75">
        <v>31.922999999999998</v>
      </c>
      <c r="L7" s="6">
        <v>4</v>
      </c>
      <c r="M7" s="10">
        <v>1</v>
      </c>
      <c r="N7" s="83">
        <v>7.8609999999999998</v>
      </c>
      <c r="O7" s="6">
        <v>1</v>
      </c>
      <c r="P7" s="18">
        <v>4</v>
      </c>
      <c r="Q7" s="75" t="s">
        <v>278</v>
      </c>
      <c r="R7" s="6"/>
      <c r="S7" s="10"/>
      <c r="T7" s="127">
        <f t="shared" si="0"/>
        <v>6</v>
      </c>
    </row>
    <row r="8" spans="1:20" s="3" customFormat="1" x14ac:dyDescent="0.2">
      <c r="A8" s="142" t="s">
        <v>124</v>
      </c>
      <c r="B8" s="90"/>
      <c r="C8" s="6"/>
      <c r="D8" s="18"/>
      <c r="E8" s="75">
        <v>14.33</v>
      </c>
      <c r="F8" s="6"/>
      <c r="G8" s="10"/>
      <c r="H8" s="83">
        <v>31.54</v>
      </c>
      <c r="I8" s="6"/>
      <c r="J8" s="18"/>
      <c r="K8" s="75" t="s">
        <v>269</v>
      </c>
      <c r="L8" s="6"/>
      <c r="M8" s="10"/>
      <c r="N8" s="83">
        <v>11.272</v>
      </c>
      <c r="O8" s="6"/>
      <c r="P8" s="18"/>
      <c r="Q8" s="75" t="s">
        <v>295</v>
      </c>
      <c r="R8" s="6">
        <v>1</v>
      </c>
      <c r="S8" s="10">
        <v>4</v>
      </c>
      <c r="T8" s="127">
        <f t="shared" si="0"/>
        <v>4</v>
      </c>
    </row>
    <row r="9" spans="1:20" s="3" customFormat="1" x14ac:dyDescent="0.2">
      <c r="A9" s="142" t="s">
        <v>190</v>
      </c>
      <c r="B9" s="90">
        <v>64</v>
      </c>
      <c r="C9" s="6">
        <v>2</v>
      </c>
      <c r="D9" s="18">
        <v>3</v>
      </c>
      <c r="E9" s="75">
        <v>101.92</v>
      </c>
      <c r="F9" s="6"/>
      <c r="G9" s="10"/>
      <c r="H9" s="83" t="s">
        <v>269</v>
      </c>
      <c r="I9" s="6"/>
      <c r="J9" s="18"/>
      <c r="K9" s="75" t="s">
        <v>269</v>
      </c>
      <c r="L9" s="6"/>
      <c r="M9" s="10"/>
      <c r="N9" s="83">
        <v>12.586</v>
      </c>
      <c r="O9" s="6"/>
      <c r="P9" s="18"/>
      <c r="Q9" s="75" t="s">
        <v>276</v>
      </c>
      <c r="R9" s="6"/>
      <c r="S9" s="10"/>
      <c r="T9" s="127">
        <f t="shared" si="0"/>
        <v>3</v>
      </c>
    </row>
    <row r="10" spans="1:20" s="3" customFormat="1" x14ac:dyDescent="0.2">
      <c r="A10" s="142" t="s">
        <v>101</v>
      </c>
      <c r="B10" s="90" t="s">
        <v>280</v>
      </c>
      <c r="C10" s="6"/>
      <c r="D10" s="18"/>
      <c r="E10" s="75">
        <v>26.38</v>
      </c>
      <c r="F10" s="6"/>
      <c r="G10" s="10"/>
      <c r="H10" s="83">
        <v>32.337000000000003</v>
      </c>
      <c r="I10" s="6"/>
      <c r="J10" s="18"/>
      <c r="K10" s="75">
        <v>43.162999999999997</v>
      </c>
      <c r="L10" s="6"/>
      <c r="M10" s="10"/>
      <c r="N10" s="83">
        <v>13.608000000000001</v>
      </c>
      <c r="O10" s="6"/>
      <c r="P10" s="18"/>
      <c r="Q10" s="75" t="s">
        <v>296</v>
      </c>
      <c r="R10" s="6">
        <v>3</v>
      </c>
      <c r="S10" s="10">
        <v>2</v>
      </c>
      <c r="T10" s="127">
        <f t="shared" si="0"/>
        <v>2</v>
      </c>
    </row>
    <row r="11" spans="1:20" s="3" customFormat="1" x14ac:dyDescent="0.2">
      <c r="A11" s="142" t="s">
        <v>186</v>
      </c>
      <c r="B11" s="90">
        <v>59</v>
      </c>
      <c r="C11" s="6">
        <v>4</v>
      </c>
      <c r="D11" s="18">
        <v>1</v>
      </c>
      <c r="E11" s="75"/>
      <c r="F11" s="6"/>
      <c r="G11" s="10"/>
      <c r="H11" s="83"/>
      <c r="I11" s="6"/>
      <c r="J11" s="18"/>
      <c r="K11" s="75"/>
      <c r="L11" s="6"/>
      <c r="M11" s="10"/>
      <c r="N11" s="83"/>
      <c r="O11" s="6"/>
      <c r="P11" s="18"/>
      <c r="Q11" s="75"/>
      <c r="R11" s="6"/>
      <c r="S11" s="10"/>
      <c r="T11" s="127">
        <f t="shared" si="0"/>
        <v>1</v>
      </c>
    </row>
    <row r="12" spans="1:20" s="3" customFormat="1" x14ac:dyDescent="0.2">
      <c r="A12" s="142" t="s">
        <v>104</v>
      </c>
      <c r="B12" s="90"/>
      <c r="C12" s="6"/>
      <c r="D12" s="18"/>
      <c r="E12" s="75">
        <v>23.74</v>
      </c>
      <c r="F12" s="6"/>
      <c r="G12" s="10"/>
      <c r="H12" s="83">
        <v>30.988</v>
      </c>
      <c r="I12" s="6"/>
      <c r="J12" s="18"/>
      <c r="K12" s="75">
        <v>44.213000000000001</v>
      </c>
      <c r="L12" s="6"/>
      <c r="M12" s="10"/>
      <c r="N12" s="83">
        <v>11.756</v>
      </c>
      <c r="O12" s="6"/>
      <c r="P12" s="18"/>
      <c r="Q12" s="75" t="s">
        <v>294</v>
      </c>
      <c r="R12" s="6"/>
      <c r="S12" s="10"/>
      <c r="T12" s="127">
        <f t="shared" si="0"/>
        <v>0</v>
      </c>
    </row>
    <row r="13" spans="1:20" s="3" customFormat="1" x14ac:dyDescent="0.2">
      <c r="A13" s="142" t="s">
        <v>122</v>
      </c>
      <c r="B13" s="90">
        <v>52</v>
      </c>
      <c r="C13" s="6"/>
      <c r="D13" s="18"/>
      <c r="E13" s="75">
        <v>15.06</v>
      </c>
      <c r="F13" s="6"/>
      <c r="G13" s="10"/>
      <c r="H13" s="83"/>
      <c r="I13" s="6"/>
      <c r="J13" s="18"/>
      <c r="K13" s="75"/>
      <c r="L13" s="6"/>
      <c r="M13" s="10"/>
      <c r="N13" s="83">
        <v>10.233000000000001</v>
      </c>
      <c r="O13" s="6"/>
      <c r="P13" s="18"/>
      <c r="Q13" s="75" t="s">
        <v>276</v>
      </c>
      <c r="R13" s="6"/>
      <c r="S13" s="10"/>
      <c r="T13" s="127">
        <f t="shared" si="0"/>
        <v>0</v>
      </c>
    </row>
    <row r="14" spans="1:20" s="3" customFormat="1" x14ac:dyDescent="0.2">
      <c r="A14" s="142" t="s">
        <v>187</v>
      </c>
      <c r="B14" s="90"/>
      <c r="C14" s="6"/>
      <c r="D14" s="18"/>
      <c r="E14" s="75">
        <v>36.79</v>
      </c>
      <c r="F14" s="6"/>
      <c r="G14" s="10"/>
      <c r="H14" s="83"/>
      <c r="I14" s="6"/>
      <c r="J14" s="18"/>
      <c r="K14" s="75"/>
      <c r="L14" s="6"/>
      <c r="M14" s="10"/>
      <c r="N14" s="83"/>
      <c r="O14" s="6"/>
      <c r="P14" s="18"/>
      <c r="Q14" s="75" t="s">
        <v>273</v>
      </c>
      <c r="R14" s="6"/>
      <c r="S14" s="10"/>
      <c r="T14" s="127">
        <f t="shared" si="0"/>
        <v>0</v>
      </c>
    </row>
    <row r="15" spans="1:20" s="3" customFormat="1" x14ac:dyDescent="0.2">
      <c r="A15" s="142" t="s">
        <v>118</v>
      </c>
      <c r="B15" s="90" t="s">
        <v>280</v>
      </c>
      <c r="C15" s="6"/>
      <c r="D15" s="18"/>
      <c r="E15" s="75">
        <v>16.52</v>
      </c>
      <c r="F15" s="6"/>
      <c r="G15" s="10"/>
      <c r="H15" s="83">
        <v>26.053999999999998</v>
      </c>
      <c r="I15" s="6"/>
      <c r="J15" s="18"/>
      <c r="K15" s="75">
        <v>37.683</v>
      </c>
      <c r="L15" s="6"/>
      <c r="M15" s="10"/>
      <c r="N15" s="83">
        <v>10.972</v>
      </c>
      <c r="O15" s="6"/>
      <c r="P15" s="18"/>
      <c r="Q15" s="75"/>
      <c r="R15" s="6"/>
      <c r="S15" s="10"/>
      <c r="T15" s="127">
        <f t="shared" si="0"/>
        <v>0</v>
      </c>
    </row>
    <row r="16" spans="1:20" s="3" customFormat="1" x14ac:dyDescent="0.2">
      <c r="A16" s="126"/>
      <c r="B16" s="90"/>
      <c r="C16" s="6"/>
      <c r="D16" s="18"/>
      <c r="E16" s="75"/>
      <c r="F16" s="6"/>
      <c r="G16" s="10"/>
      <c r="H16" s="83"/>
      <c r="I16" s="6"/>
      <c r="J16" s="18"/>
      <c r="K16" s="75"/>
      <c r="L16" s="6"/>
      <c r="M16" s="10"/>
      <c r="N16" s="83"/>
      <c r="O16" s="6"/>
      <c r="P16" s="18"/>
      <c r="Q16" s="75"/>
      <c r="R16" s="6"/>
      <c r="S16" s="10"/>
      <c r="T16" s="127">
        <f t="shared" si="0"/>
        <v>0</v>
      </c>
    </row>
    <row r="17" spans="1:20" s="3" customFormat="1" x14ac:dyDescent="0.2">
      <c r="A17" s="126"/>
      <c r="B17" s="90"/>
      <c r="C17" s="6"/>
      <c r="D17" s="18"/>
      <c r="E17" s="75"/>
      <c r="F17" s="6"/>
      <c r="G17" s="10"/>
      <c r="H17" s="83"/>
      <c r="I17" s="6"/>
      <c r="J17" s="18"/>
      <c r="K17" s="75"/>
      <c r="L17" s="6"/>
      <c r="M17" s="10"/>
      <c r="N17" s="83"/>
      <c r="O17" s="6"/>
      <c r="P17" s="18"/>
      <c r="Q17" s="75"/>
      <c r="R17" s="6"/>
      <c r="S17" s="10"/>
      <c r="T17" s="127">
        <f t="shared" si="0"/>
        <v>0</v>
      </c>
    </row>
    <row r="18" spans="1:20" s="3" customFormat="1" x14ac:dyDescent="0.2">
      <c r="A18" s="126"/>
      <c r="B18" s="90"/>
      <c r="C18" s="6"/>
      <c r="D18" s="18"/>
      <c r="E18" s="75"/>
      <c r="F18" s="6"/>
      <c r="G18" s="10"/>
      <c r="H18" s="83"/>
      <c r="I18" s="6"/>
      <c r="J18" s="18"/>
      <c r="K18" s="75"/>
      <c r="L18" s="6"/>
      <c r="M18" s="10"/>
      <c r="N18" s="83"/>
      <c r="O18" s="6"/>
      <c r="P18" s="18"/>
      <c r="Q18" s="75"/>
      <c r="R18" s="6"/>
      <c r="S18" s="10"/>
      <c r="T18" s="127">
        <f t="shared" si="0"/>
        <v>0</v>
      </c>
    </row>
    <row r="19" spans="1:20" s="3" customFormat="1" x14ac:dyDescent="0.2">
      <c r="A19" s="126"/>
      <c r="B19" s="90"/>
      <c r="C19" s="6"/>
      <c r="D19" s="18"/>
      <c r="E19" s="75"/>
      <c r="F19" s="6"/>
      <c r="G19" s="10"/>
      <c r="H19" s="83"/>
      <c r="I19" s="6"/>
      <c r="J19" s="18"/>
      <c r="K19" s="75"/>
      <c r="L19" s="6"/>
      <c r="M19" s="10"/>
      <c r="N19" s="83"/>
      <c r="O19" s="6"/>
      <c r="P19" s="18"/>
      <c r="Q19" s="75"/>
      <c r="R19" s="6"/>
      <c r="S19" s="10"/>
      <c r="T19" s="127">
        <f t="shared" si="0"/>
        <v>0</v>
      </c>
    </row>
    <row r="20" spans="1:20" s="3" customFormat="1" x14ac:dyDescent="0.2">
      <c r="A20" s="126"/>
      <c r="B20" s="90"/>
      <c r="C20" s="6"/>
      <c r="D20" s="18"/>
      <c r="E20" s="75"/>
      <c r="F20" s="6"/>
      <c r="G20" s="10"/>
      <c r="H20" s="83"/>
      <c r="I20" s="6"/>
      <c r="J20" s="18"/>
      <c r="K20" s="75"/>
      <c r="L20" s="6"/>
      <c r="M20" s="10"/>
      <c r="N20" s="83"/>
      <c r="O20" s="6"/>
      <c r="P20" s="18"/>
      <c r="Q20" s="75"/>
      <c r="R20" s="6"/>
      <c r="S20" s="10"/>
      <c r="T20" s="127">
        <f t="shared" si="0"/>
        <v>0</v>
      </c>
    </row>
    <row r="21" spans="1:20" s="3" customFormat="1" x14ac:dyDescent="0.2">
      <c r="A21" s="126"/>
      <c r="B21" s="90"/>
      <c r="C21" s="6"/>
      <c r="D21" s="18"/>
      <c r="E21" s="75"/>
      <c r="F21" s="6"/>
      <c r="G21" s="10"/>
      <c r="H21" s="83"/>
      <c r="I21" s="6"/>
      <c r="J21" s="18"/>
      <c r="K21" s="75"/>
      <c r="L21" s="6"/>
      <c r="M21" s="10"/>
      <c r="N21" s="83"/>
      <c r="O21" s="6"/>
      <c r="P21" s="18"/>
      <c r="Q21" s="75"/>
      <c r="R21" s="6"/>
      <c r="S21" s="10"/>
      <c r="T21" s="127">
        <f t="shared" si="0"/>
        <v>0</v>
      </c>
    </row>
    <row r="22" spans="1:20" s="3" customFormat="1" x14ac:dyDescent="0.2">
      <c r="A22" s="126"/>
      <c r="B22" s="90"/>
      <c r="C22" s="6"/>
      <c r="D22" s="18"/>
      <c r="E22" s="75"/>
      <c r="F22" s="6"/>
      <c r="G22" s="10"/>
      <c r="H22" s="83"/>
      <c r="I22" s="6"/>
      <c r="J22" s="18"/>
      <c r="K22" s="75"/>
      <c r="L22" s="6"/>
      <c r="M22" s="10"/>
      <c r="N22" s="83"/>
      <c r="O22" s="6"/>
      <c r="P22" s="18"/>
      <c r="Q22" s="75"/>
      <c r="R22" s="6"/>
      <c r="S22" s="10"/>
      <c r="T22" s="127">
        <f t="shared" si="0"/>
        <v>0</v>
      </c>
    </row>
    <row r="23" spans="1:20" s="3" customFormat="1" x14ac:dyDescent="0.2">
      <c r="A23" s="126"/>
      <c r="B23" s="90"/>
      <c r="C23" s="6"/>
      <c r="D23" s="18"/>
      <c r="E23" s="75"/>
      <c r="F23" s="6"/>
      <c r="G23" s="10"/>
      <c r="H23" s="83"/>
      <c r="I23" s="6"/>
      <c r="J23" s="18"/>
      <c r="K23" s="75"/>
      <c r="L23" s="6"/>
      <c r="M23" s="10"/>
      <c r="N23" s="83"/>
      <c r="O23" s="6"/>
      <c r="P23" s="18"/>
      <c r="Q23" s="75"/>
      <c r="R23" s="6"/>
      <c r="S23" s="10"/>
      <c r="T23" s="127">
        <f t="shared" si="0"/>
        <v>0</v>
      </c>
    </row>
    <row r="24" spans="1:20" s="3" customFormat="1" x14ac:dyDescent="0.2">
      <c r="A24" s="126"/>
      <c r="B24" s="90"/>
      <c r="C24" s="6"/>
      <c r="D24" s="18"/>
      <c r="E24" s="75"/>
      <c r="F24" s="6"/>
      <c r="G24" s="10"/>
      <c r="H24" s="83"/>
      <c r="I24" s="6"/>
      <c r="J24" s="18"/>
      <c r="K24" s="75"/>
      <c r="L24" s="6"/>
      <c r="M24" s="10"/>
      <c r="N24" s="83"/>
      <c r="O24" s="6"/>
      <c r="P24" s="18"/>
      <c r="Q24" s="75"/>
      <c r="R24" s="6"/>
      <c r="S24" s="10"/>
      <c r="T24" s="127">
        <f t="shared" si="0"/>
        <v>0</v>
      </c>
    </row>
    <row r="25" spans="1:20" s="3" customFormat="1" x14ac:dyDescent="0.2">
      <c r="A25" s="126"/>
      <c r="B25" s="90"/>
      <c r="C25" s="6"/>
      <c r="D25" s="18"/>
      <c r="E25" s="75"/>
      <c r="F25" s="6"/>
      <c r="G25" s="10"/>
      <c r="H25" s="83"/>
      <c r="I25" s="6"/>
      <c r="J25" s="18"/>
      <c r="K25" s="75"/>
      <c r="L25" s="6"/>
      <c r="M25" s="10"/>
      <c r="N25" s="83"/>
      <c r="O25" s="6"/>
      <c r="P25" s="18"/>
      <c r="Q25" s="75"/>
      <c r="R25" s="6"/>
      <c r="S25" s="10"/>
      <c r="T25" s="127">
        <f t="shared" si="0"/>
        <v>0</v>
      </c>
    </row>
    <row r="26" spans="1:20" s="3" customFormat="1" x14ac:dyDescent="0.2">
      <c r="A26" s="126"/>
      <c r="B26" s="90"/>
      <c r="C26" s="6"/>
      <c r="D26" s="18"/>
      <c r="E26" s="75"/>
      <c r="F26" s="6"/>
      <c r="G26" s="10"/>
      <c r="H26" s="83"/>
      <c r="I26" s="6"/>
      <c r="J26" s="18"/>
      <c r="K26" s="75"/>
      <c r="L26" s="6"/>
      <c r="M26" s="10"/>
      <c r="N26" s="83"/>
      <c r="O26" s="6"/>
      <c r="P26" s="18"/>
      <c r="Q26" s="75"/>
      <c r="R26" s="6"/>
      <c r="S26" s="10"/>
      <c r="T26" s="127">
        <f t="shared" si="0"/>
        <v>0</v>
      </c>
    </row>
    <row r="27" spans="1:20" s="3" customFormat="1" x14ac:dyDescent="0.2">
      <c r="A27" s="126"/>
      <c r="B27" s="90"/>
      <c r="C27" s="6"/>
      <c r="D27" s="18"/>
      <c r="E27" s="75"/>
      <c r="F27" s="6"/>
      <c r="G27" s="10"/>
      <c r="H27" s="83"/>
      <c r="I27" s="6"/>
      <c r="J27" s="18"/>
      <c r="K27" s="75"/>
      <c r="L27" s="6"/>
      <c r="M27" s="10"/>
      <c r="N27" s="83"/>
      <c r="O27" s="6"/>
      <c r="P27" s="18"/>
      <c r="Q27" s="75"/>
      <c r="R27" s="6"/>
      <c r="S27" s="10"/>
      <c r="T27" s="127">
        <f t="shared" si="0"/>
        <v>0</v>
      </c>
    </row>
    <row r="28" spans="1:20" s="3" customFormat="1" x14ac:dyDescent="0.2">
      <c r="A28" s="126"/>
      <c r="B28" s="90"/>
      <c r="C28" s="6"/>
      <c r="D28" s="18"/>
      <c r="E28" s="75"/>
      <c r="F28" s="6"/>
      <c r="G28" s="10"/>
      <c r="H28" s="83"/>
      <c r="I28" s="6"/>
      <c r="J28" s="18"/>
      <c r="K28" s="75"/>
      <c r="L28" s="6"/>
      <c r="M28" s="10"/>
      <c r="N28" s="83"/>
      <c r="O28" s="6"/>
      <c r="P28" s="18"/>
      <c r="Q28" s="75"/>
      <c r="R28" s="6"/>
      <c r="S28" s="10"/>
      <c r="T28" s="127">
        <f t="shared" si="0"/>
        <v>0</v>
      </c>
    </row>
    <row r="29" spans="1:20" s="3" customFormat="1" x14ac:dyDescent="0.2">
      <c r="A29" s="126"/>
      <c r="B29" s="90"/>
      <c r="C29" s="6"/>
      <c r="D29" s="18"/>
      <c r="E29" s="75"/>
      <c r="F29" s="6"/>
      <c r="G29" s="10"/>
      <c r="H29" s="83"/>
      <c r="I29" s="6"/>
      <c r="J29" s="18"/>
      <c r="K29" s="75"/>
      <c r="L29" s="6"/>
      <c r="M29" s="10"/>
      <c r="N29" s="83"/>
      <c r="O29" s="6"/>
      <c r="P29" s="18"/>
      <c r="Q29" s="75"/>
      <c r="R29" s="6"/>
      <c r="S29" s="10"/>
      <c r="T29" s="127">
        <f t="shared" si="0"/>
        <v>0</v>
      </c>
    </row>
    <row r="30" spans="1:20" s="3" customFormat="1" x14ac:dyDescent="0.2">
      <c r="A30" s="126"/>
      <c r="B30" s="90"/>
      <c r="C30" s="6"/>
      <c r="D30" s="18"/>
      <c r="E30" s="75"/>
      <c r="F30" s="6"/>
      <c r="G30" s="10"/>
      <c r="H30" s="83"/>
      <c r="I30" s="6"/>
      <c r="J30" s="18"/>
      <c r="K30" s="75"/>
      <c r="L30" s="6"/>
      <c r="M30" s="10"/>
      <c r="N30" s="83"/>
      <c r="O30" s="6"/>
      <c r="P30" s="18"/>
      <c r="Q30" s="75"/>
      <c r="R30" s="6"/>
      <c r="S30" s="10"/>
      <c r="T30" s="127">
        <f t="shared" si="0"/>
        <v>0</v>
      </c>
    </row>
    <row r="31" spans="1:20" s="3" customFormat="1" x14ac:dyDescent="0.2">
      <c r="A31" s="126"/>
      <c r="B31" s="90"/>
      <c r="C31" s="6"/>
      <c r="D31" s="18"/>
      <c r="E31" s="75"/>
      <c r="F31" s="6"/>
      <c r="G31" s="10"/>
      <c r="H31" s="83"/>
      <c r="I31" s="6"/>
      <c r="J31" s="18"/>
      <c r="K31" s="75"/>
      <c r="L31" s="6"/>
      <c r="M31" s="10"/>
      <c r="N31" s="83"/>
      <c r="O31" s="6"/>
      <c r="P31" s="18"/>
      <c r="Q31" s="75"/>
      <c r="R31" s="6"/>
      <c r="S31" s="10"/>
      <c r="T31" s="127">
        <f t="shared" si="0"/>
        <v>0</v>
      </c>
    </row>
    <row r="32" spans="1:20" s="3" customFormat="1" x14ac:dyDescent="0.2">
      <c r="A32" s="126"/>
      <c r="B32" s="90"/>
      <c r="C32" s="6"/>
      <c r="D32" s="18"/>
      <c r="E32" s="75"/>
      <c r="F32" s="6"/>
      <c r="G32" s="10"/>
      <c r="H32" s="83"/>
      <c r="I32" s="6"/>
      <c r="J32" s="18"/>
      <c r="K32" s="75"/>
      <c r="L32" s="6"/>
      <c r="M32" s="10"/>
      <c r="N32" s="83"/>
      <c r="O32" s="6"/>
      <c r="P32" s="18"/>
      <c r="Q32" s="75"/>
      <c r="R32" s="6"/>
      <c r="S32" s="10"/>
      <c r="T32" s="127">
        <f t="shared" ref="T32:T37" si="1">D32+G32+J32+M32+P32+S32</f>
        <v>0</v>
      </c>
    </row>
    <row r="33" spans="1:20" s="3" customFormat="1" x14ac:dyDescent="0.2">
      <c r="A33" s="126"/>
      <c r="B33" s="90"/>
      <c r="C33" s="6"/>
      <c r="D33" s="18"/>
      <c r="E33" s="75"/>
      <c r="F33" s="6"/>
      <c r="G33" s="10"/>
      <c r="H33" s="83"/>
      <c r="I33" s="6"/>
      <c r="J33" s="18"/>
      <c r="K33" s="75"/>
      <c r="L33" s="6"/>
      <c r="M33" s="10"/>
      <c r="N33" s="83"/>
      <c r="O33" s="6"/>
      <c r="P33" s="18"/>
      <c r="Q33" s="75"/>
      <c r="R33" s="6"/>
      <c r="S33" s="10"/>
      <c r="T33" s="127">
        <f t="shared" si="1"/>
        <v>0</v>
      </c>
    </row>
    <row r="34" spans="1:20" s="3" customFormat="1" x14ac:dyDescent="0.2">
      <c r="A34" s="126"/>
      <c r="B34" s="90"/>
      <c r="C34" s="6"/>
      <c r="D34" s="18"/>
      <c r="E34" s="75"/>
      <c r="F34" s="6"/>
      <c r="G34" s="10"/>
      <c r="H34" s="83"/>
      <c r="I34" s="6"/>
      <c r="J34" s="18"/>
      <c r="K34" s="75"/>
      <c r="L34" s="6"/>
      <c r="M34" s="10">
        <f>IF(L34=1,"11",IF(L34=2,"9", IF(L34=3,"7",IF(L34=4,"5",IF(L34=5,"3",)))))</f>
        <v>0</v>
      </c>
      <c r="N34" s="83"/>
      <c r="O34" s="6"/>
      <c r="P34" s="18">
        <f>IF(O34=1,"11",IF(O34=2,"9", IF(O34=3,"7",IF(O34=4,"5",IF(O34=5,"3",)))))</f>
        <v>0</v>
      </c>
      <c r="Q34" s="75"/>
      <c r="R34" s="6"/>
      <c r="S34" s="10"/>
      <c r="T34" s="127">
        <f t="shared" si="1"/>
        <v>0</v>
      </c>
    </row>
    <row r="35" spans="1:20" s="3" customFormat="1" x14ac:dyDescent="0.2">
      <c r="A35" s="126"/>
      <c r="B35" s="90"/>
      <c r="C35" s="6"/>
      <c r="D35" s="18"/>
      <c r="E35" s="75"/>
      <c r="F35" s="6"/>
      <c r="G35" s="10"/>
      <c r="H35" s="83"/>
      <c r="I35" s="6"/>
      <c r="J35" s="18"/>
      <c r="K35" s="75"/>
      <c r="L35" s="6"/>
      <c r="M35" s="10">
        <f>IF(L35=1,"11",IF(L35=2,"9", IF(L35=3,"7",IF(L35=4,"5",IF(L35=5,"3",)))))</f>
        <v>0</v>
      </c>
      <c r="N35" s="83"/>
      <c r="O35" s="6"/>
      <c r="P35" s="18">
        <f>IF(O35=1,"11",IF(O35=2,"9", IF(O35=3,"7",IF(O35=4,"5",IF(O35=5,"3",)))))</f>
        <v>0</v>
      </c>
      <c r="Q35" s="75"/>
      <c r="R35" s="6"/>
      <c r="S35" s="10"/>
      <c r="T35" s="127">
        <f t="shared" si="1"/>
        <v>0</v>
      </c>
    </row>
    <row r="36" spans="1:20" s="3" customFormat="1" x14ac:dyDescent="0.2">
      <c r="A36" s="128"/>
      <c r="B36" s="117"/>
      <c r="C36" s="112"/>
      <c r="D36" s="113"/>
      <c r="E36" s="114"/>
      <c r="F36" s="112"/>
      <c r="G36" s="110"/>
      <c r="H36" s="115"/>
      <c r="I36" s="112"/>
      <c r="J36" s="113"/>
      <c r="K36" s="114"/>
      <c r="L36" s="112"/>
      <c r="M36" s="110">
        <f>IF(L36=1,"11",IF(L36=2,"9", IF(L36=3,"7",IF(L36=4,"5",IF(L36=5,"3",)))))</f>
        <v>0</v>
      </c>
      <c r="N36" s="115"/>
      <c r="O36" s="112"/>
      <c r="P36" s="113">
        <f>IF(O36=1,"11",IF(O36=2,"9", IF(O36=3,"7",IF(O36=4,"5",IF(O36=5,"3",)))))</f>
        <v>0</v>
      </c>
      <c r="Q36" s="114"/>
      <c r="R36" s="112"/>
      <c r="S36" s="110"/>
      <c r="T36" s="127">
        <f t="shared" si="1"/>
        <v>0</v>
      </c>
    </row>
    <row r="37" spans="1:20" s="3" customFormat="1" ht="13.5" thickBot="1" x14ac:dyDescent="0.25">
      <c r="A37" s="129"/>
      <c r="B37" s="130"/>
      <c r="C37" s="131"/>
      <c r="D37" s="132"/>
      <c r="E37" s="137"/>
      <c r="F37" s="131"/>
      <c r="G37" s="135"/>
      <c r="H37" s="136"/>
      <c r="I37" s="131"/>
      <c r="J37" s="132"/>
      <c r="K37" s="137"/>
      <c r="L37" s="131"/>
      <c r="M37" s="135">
        <f>IF(L37=1,"11",IF(L37=2,"9", IF(L37=3,"7",IF(L37=4,"5",IF(L37=5,"3",)))))</f>
        <v>0</v>
      </c>
      <c r="N37" s="136"/>
      <c r="O37" s="131"/>
      <c r="P37" s="132">
        <f>IF(O37=1,"11",IF(O37=2,"9", IF(O37=3,"7",IF(O37=4,"5",IF(O37=5,"3",)))))</f>
        <v>0</v>
      </c>
      <c r="Q37" s="137"/>
      <c r="R37" s="131"/>
      <c r="S37" s="135"/>
      <c r="T37" s="127">
        <f t="shared" si="1"/>
        <v>0</v>
      </c>
    </row>
  </sheetData>
  <autoFilter ref="A2:T37">
    <sortState ref="A3:T37">
      <sortCondition descending="1" ref="T2:T37"/>
    </sortState>
  </autoFilter>
  <sortState ref="A3:Q25">
    <sortCondition ref="A3"/>
  </sortState>
  <customSheetViews>
    <customSheetView guid="{A3DB49FE-1CFA-4808-87D9-B1F24CFD9A26}" showPageBreaks="1" printArea="1" showAutoFilter="1" view="pageLayout">
      <selection activeCell="D1" sqref="D1:D1048576"/>
      <pageMargins left="0.75" right="0.75" top="1" bottom="1" header="0.5" footer="0.5"/>
      <printOptions gridLines="1"/>
      <pageSetup orientation="landscape" r:id="rId1"/>
      <headerFooter alignWithMargins="0">
        <oddHeader>&amp;CPee Wee Boys</oddHeader>
      </headerFooter>
      <autoFilter ref="A2:N2"/>
    </customSheetView>
  </customSheetViews>
  <mergeCells count="6">
    <mergeCell ref="Q1:S1"/>
    <mergeCell ref="B1:D1"/>
    <mergeCell ref="E1:G1"/>
    <mergeCell ref="H1:J1"/>
    <mergeCell ref="K1:M1"/>
    <mergeCell ref="N1:P1"/>
  </mergeCells>
  <phoneticPr fontId="0" type="noConversion"/>
  <pageMargins left="0.25" right="0" top="1" bottom="1" header="0.05" footer="0.05"/>
  <pageSetup orientation="landscape" horizontalDpi="4294967293" r:id="rId2"/>
  <headerFooter>
    <oddHeader>&amp;L&amp;"Bodoni MT,Bold"&amp;14Tonasket Junior Rodeo&amp;C&amp;"Arial,Bold"&amp;14&amp;K0070C0PeeWee Boys&amp;R&amp;"Bodoni MT,Bold"&amp;14 2018</oddHeader>
    <oddFooter>&amp;CTonasket Junior Rodeo April 14-15, 2018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T35"/>
  <sheetViews>
    <sheetView showZeros="0" view="pageLayout" workbookViewId="0">
      <selection activeCell="P6" sqref="P6"/>
    </sheetView>
  </sheetViews>
  <sheetFormatPr defaultColWidth="9.140625" defaultRowHeight="12.75" x14ac:dyDescent="0.2"/>
  <cols>
    <col min="1" max="1" width="22.140625" customWidth="1"/>
    <col min="2" max="2" width="5.85546875" style="91" customWidth="1"/>
    <col min="3" max="4" width="5.85546875" customWidth="1"/>
    <col min="5" max="5" width="5.85546875" style="78" customWidth="1"/>
    <col min="6" max="7" width="5.85546875" customWidth="1"/>
    <col min="8" max="8" width="5.85546875" style="78" customWidth="1"/>
    <col min="9" max="10" width="5.85546875" customWidth="1"/>
    <col min="11" max="11" width="5.85546875" style="78" customWidth="1"/>
    <col min="12" max="13" width="5.85546875" customWidth="1"/>
    <col min="14" max="14" width="5.85546875" style="78" customWidth="1"/>
    <col min="15" max="16" width="5.85546875" customWidth="1"/>
    <col min="17" max="17" width="5.85546875" style="78" customWidth="1"/>
    <col min="18" max="19" width="5.85546875" customWidth="1"/>
    <col min="20" max="20" width="5.85546875" style="91" customWidth="1"/>
  </cols>
  <sheetData>
    <row r="1" spans="1:20" x14ac:dyDescent="0.2">
      <c r="A1" s="122" t="s">
        <v>0</v>
      </c>
      <c r="B1" s="151" t="s">
        <v>21</v>
      </c>
      <c r="C1" s="152"/>
      <c r="D1" s="153"/>
      <c r="E1" s="152" t="s">
        <v>95</v>
      </c>
      <c r="F1" s="152"/>
      <c r="G1" s="152"/>
      <c r="H1" s="151" t="s">
        <v>18</v>
      </c>
      <c r="I1" s="152"/>
      <c r="J1" s="153"/>
      <c r="K1" s="152" t="s">
        <v>14</v>
      </c>
      <c r="L1" s="152"/>
      <c r="M1" s="152"/>
      <c r="N1" s="151" t="s">
        <v>33</v>
      </c>
      <c r="O1" s="152"/>
      <c r="P1" s="153"/>
      <c r="Q1" s="152" t="s">
        <v>23</v>
      </c>
      <c r="R1" s="152"/>
      <c r="S1" s="152"/>
      <c r="T1" s="123" t="s">
        <v>4</v>
      </c>
    </row>
    <row r="2" spans="1:20" x14ac:dyDescent="0.2">
      <c r="A2" s="124" t="s">
        <v>24</v>
      </c>
      <c r="B2" s="89" t="s">
        <v>1</v>
      </c>
      <c r="C2" s="31" t="s">
        <v>2</v>
      </c>
      <c r="D2" s="32" t="s">
        <v>5</v>
      </c>
      <c r="E2" s="74" t="s">
        <v>3</v>
      </c>
      <c r="F2" s="31" t="s">
        <v>2</v>
      </c>
      <c r="G2" s="34" t="s">
        <v>5</v>
      </c>
      <c r="H2" s="82" t="s">
        <v>3</v>
      </c>
      <c r="I2" s="31" t="s">
        <v>2</v>
      </c>
      <c r="J2" s="32" t="s">
        <v>5</v>
      </c>
      <c r="K2" s="74" t="s">
        <v>3</v>
      </c>
      <c r="L2" s="31" t="s">
        <v>2</v>
      </c>
      <c r="M2" s="34" t="s">
        <v>5</v>
      </c>
      <c r="N2" s="82" t="s">
        <v>3</v>
      </c>
      <c r="O2" s="31" t="s">
        <v>2</v>
      </c>
      <c r="P2" s="32" t="s">
        <v>5</v>
      </c>
      <c r="Q2" s="74" t="s">
        <v>3</v>
      </c>
      <c r="R2" s="31" t="s">
        <v>2</v>
      </c>
      <c r="S2" s="34" t="s">
        <v>5</v>
      </c>
      <c r="T2" s="125" t="s">
        <v>5</v>
      </c>
    </row>
    <row r="3" spans="1:20" s="3" customFormat="1" x14ac:dyDescent="0.2">
      <c r="A3" s="142" t="s">
        <v>114</v>
      </c>
      <c r="B3" s="90"/>
      <c r="C3" s="6"/>
      <c r="D3" s="18"/>
      <c r="E3" s="75">
        <v>17.989999999999998</v>
      </c>
      <c r="F3" s="6">
        <v>4</v>
      </c>
      <c r="G3" s="10">
        <v>1</v>
      </c>
      <c r="H3" s="83">
        <v>22.588000000000001</v>
      </c>
      <c r="I3" s="6">
        <v>2</v>
      </c>
      <c r="J3" s="18">
        <v>3</v>
      </c>
      <c r="K3" s="75">
        <v>29.596</v>
      </c>
      <c r="L3" s="6">
        <v>1</v>
      </c>
      <c r="M3" s="10">
        <v>4</v>
      </c>
      <c r="N3" s="83">
        <v>8.6590000000000007</v>
      </c>
      <c r="O3" s="6">
        <v>1</v>
      </c>
      <c r="P3" s="18">
        <v>4</v>
      </c>
      <c r="Q3" s="75" t="s">
        <v>290</v>
      </c>
      <c r="R3" s="6"/>
      <c r="S3" s="10"/>
      <c r="T3" s="127">
        <f>SUM(D3,G3,J3,M3,P3,S3)</f>
        <v>12</v>
      </c>
    </row>
    <row r="4" spans="1:20" s="3" customFormat="1" x14ac:dyDescent="0.2">
      <c r="A4" s="142" t="s">
        <v>158</v>
      </c>
      <c r="B4" s="90" t="s">
        <v>280</v>
      </c>
      <c r="C4" s="6"/>
      <c r="D4" s="18"/>
      <c r="E4" s="75">
        <v>13.695</v>
      </c>
      <c r="F4" s="6">
        <v>1</v>
      </c>
      <c r="G4" s="10">
        <v>4</v>
      </c>
      <c r="H4" s="83">
        <v>21.071999999999999</v>
      </c>
      <c r="I4" s="6">
        <v>1</v>
      </c>
      <c r="J4" s="18">
        <v>4</v>
      </c>
      <c r="K4" s="75" t="s">
        <v>269</v>
      </c>
      <c r="L4" s="6"/>
      <c r="M4" s="10"/>
      <c r="N4" s="83">
        <v>9.0969999999999995</v>
      </c>
      <c r="O4" s="6">
        <v>3</v>
      </c>
      <c r="P4" s="18">
        <v>2</v>
      </c>
      <c r="Q4" s="75"/>
      <c r="R4" s="6"/>
      <c r="S4" s="10"/>
      <c r="T4" s="127">
        <f>SUM(D4,G4,J4,M4,P4,S4)</f>
        <v>10</v>
      </c>
    </row>
    <row r="5" spans="1:20" s="3" customFormat="1" x14ac:dyDescent="0.2">
      <c r="A5" s="142" t="s">
        <v>115</v>
      </c>
      <c r="B5" s="90"/>
      <c r="C5" s="6"/>
      <c r="D5" s="18"/>
      <c r="E5" s="75">
        <v>24.77</v>
      </c>
      <c r="F5" s="6"/>
      <c r="G5" s="10"/>
      <c r="H5" s="83" t="s">
        <v>269</v>
      </c>
      <c r="I5" s="6"/>
      <c r="J5" s="18"/>
      <c r="K5" s="75" t="s">
        <v>269</v>
      </c>
      <c r="L5" s="6"/>
      <c r="M5" s="10"/>
      <c r="N5" s="83">
        <v>8.9510000000000005</v>
      </c>
      <c r="O5" s="6">
        <v>2</v>
      </c>
      <c r="P5" s="18">
        <v>3</v>
      </c>
      <c r="Q5" s="75" t="s">
        <v>291</v>
      </c>
      <c r="R5" s="6">
        <v>1</v>
      </c>
      <c r="S5" s="10">
        <v>4</v>
      </c>
      <c r="T5" s="127">
        <f>SUM(D5,G5,J5,M5,P5,S5)</f>
        <v>7</v>
      </c>
    </row>
    <row r="6" spans="1:20" s="3" customFormat="1" x14ac:dyDescent="0.2">
      <c r="A6" s="142" t="s">
        <v>249</v>
      </c>
      <c r="B6" s="90"/>
      <c r="C6" s="6"/>
      <c r="D6" s="18"/>
      <c r="E6" s="75">
        <v>16.425000000000001</v>
      </c>
      <c r="F6" s="6">
        <v>2</v>
      </c>
      <c r="G6" s="10">
        <v>3</v>
      </c>
      <c r="H6" s="83">
        <v>23.49</v>
      </c>
      <c r="I6" s="6">
        <v>3</v>
      </c>
      <c r="J6" s="18">
        <v>2</v>
      </c>
      <c r="K6" s="75">
        <v>36.542999999999999</v>
      </c>
      <c r="L6" s="6">
        <v>4</v>
      </c>
      <c r="M6" s="10">
        <v>1</v>
      </c>
      <c r="N6" s="83">
        <v>10.965</v>
      </c>
      <c r="O6" s="6"/>
      <c r="P6" s="18"/>
      <c r="Q6" s="75"/>
      <c r="R6" s="6"/>
      <c r="S6" s="10"/>
      <c r="T6" s="127">
        <f>SUM(D6,G6,J6,M6,P6,S6)</f>
        <v>6</v>
      </c>
    </row>
    <row r="7" spans="1:20" s="3" customFormat="1" x14ac:dyDescent="0.2">
      <c r="A7" s="142" t="s">
        <v>248</v>
      </c>
      <c r="B7" s="90"/>
      <c r="C7" s="6"/>
      <c r="D7" s="18"/>
      <c r="E7" s="75">
        <v>21</v>
      </c>
      <c r="F7" s="6"/>
      <c r="G7" s="10"/>
      <c r="H7" s="83">
        <v>25.452000000000002</v>
      </c>
      <c r="I7" s="6">
        <v>4</v>
      </c>
      <c r="J7" s="18">
        <v>1</v>
      </c>
      <c r="K7" s="75">
        <v>34.908000000000001</v>
      </c>
      <c r="L7" s="6">
        <v>3</v>
      </c>
      <c r="M7" s="10">
        <v>2</v>
      </c>
      <c r="N7" s="83">
        <v>11.787000000000001</v>
      </c>
      <c r="O7" s="6"/>
      <c r="P7" s="18"/>
      <c r="Q7" s="75" t="s">
        <v>271</v>
      </c>
      <c r="R7" s="6">
        <v>4</v>
      </c>
      <c r="S7" s="10">
        <v>1</v>
      </c>
      <c r="T7" s="127">
        <f>SUM(D7,G7,J7,M7,P7,S7)</f>
        <v>4</v>
      </c>
    </row>
    <row r="8" spans="1:20" s="3" customFormat="1" x14ac:dyDescent="0.2">
      <c r="A8" s="142" t="s">
        <v>113</v>
      </c>
      <c r="B8" s="90"/>
      <c r="C8" s="6"/>
      <c r="D8" s="18"/>
      <c r="E8" s="75">
        <v>25.61</v>
      </c>
      <c r="F8" s="6"/>
      <c r="G8" s="10"/>
      <c r="H8" s="83">
        <v>25.81</v>
      </c>
      <c r="I8" s="6"/>
      <c r="J8" s="18"/>
      <c r="K8" s="75">
        <v>34.427</v>
      </c>
      <c r="L8" s="6">
        <v>2</v>
      </c>
      <c r="M8" s="10">
        <v>3</v>
      </c>
      <c r="N8" s="83">
        <v>11.756</v>
      </c>
      <c r="O8" s="6"/>
      <c r="P8" s="18"/>
      <c r="Q8" s="75" t="s">
        <v>272</v>
      </c>
      <c r="R8" s="6"/>
      <c r="S8" s="10"/>
      <c r="T8" s="127">
        <f>SUM(D8,G8,J8,M8,P8,S8)</f>
        <v>3</v>
      </c>
    </row>
    <row r="9" spans="1:20" s="3" customFormat="1" x14ac:dyDescent="0.2">
      <c r="A9" s="142" t="s">
        <v>181</v>
      </c>
      <c r="B9" s="90"/>
      <c r="C9" s="6"/>
      <c r="D9" s="18"/>
      <c r="E9" s="75">
        <v>31.574999999999999</v>
      </c>
      <c r="F9" s="6"/>
      <c r="G9" s="10"/>
      <c r="H9" s="83" t="s">
        <v>269</v>
      </c>
      <c r="I9" s="6"/>
      <c r="J9" s="18"/>
      <c r="K9" s="75" t="s">
        <v>269</v>
      </c>
      <c r="L9" s="6"/>
      <c r="M9" s="10"/>
      <c r="N9" s="83">
        <v>12.263</v>
      </c>
      <c r="O9" s="6"/>
      <c r="P9" s="18"/>
      <c r="Q9" s="75" t="s">
        <v>289</v>
      </c>
      <c r="R9" s="6">
        <v>2</v>
      </c>
      <c r="S9" s="10">
        <v>3</v>
      </c>
      <c r="T9" s="127">
        <f>SUM(D9,G9,J9,M9,P9,S9)</f>
        <v>3</v>
      </c>
    </row>
    <row r="10" spans="1:20" s="3" customFormat="1" x14ac:dyDescent="0.2">
      <c r="A10" s="142" t="s">
        <v>109</v>
      </c>
      <c r="B10" s="90"/>
      <c r="C10" s="6"/>
      <c r="D10" s="18"/>
      <c r="E10" s="75">
        <v>17.125</v>
      </c>
      <c r="F10" s="6">
        <v>3</v>
      </c>
      <c r="G10" s="10">
        <v>2</v>
      </c>
      <c r="H10" s="83" t="s">
        <v>269</v>
      </c>
      <c r="I10" s="6"/>
      <c r="J10" s="18"/>
      <c r="K10" s="75">
        <v>41.167999999999999</v>
      </c>
      <c r="L10" s="6"/>
      <c r="M10" s="10"/>
      <c r="N10" s="83">
        <v>11.308</v>
      </c>
      <c r="O10" s="6"/>
      <c r="P10" s="18"/>
      <c r="Q10" s="75" t="s">
        <v>273</v>
      </c>
      <c r="R10" s="6"/>
      <c r="S10" s="10"/>
      <c r="T10" s="127">
        <f>SUM(D10,G10,J10,M10,P10,S10)</f>
        <v>2</v>
      </c>
    </row>
    <row r="11" spans="1:20" s="3" customFormat="1" x14ac:dyDescent="0.2">
      <c r="A11" s="142" t="s">
        <v>182</v>
      </c>
      <c r="B11" s="90"/>
      <c r="C11" s="6"/>
      <c r="D11" s="18"/>
      <c r="E11" s="75">
        <v>39.090000000000003</v>
      </c>
      <c r="F11" s="6"/>
      <c r="G11" s="10"/>
      <c r="H11" s="83">
        <v>31.122</v>
      </c>
      <c r="I11" s="6"/>
      <c r="J11" s="18"/>
      <c r="K11" s="75">
        <v>43.69</v>
      </c>
      <c r="L11" s="6"/>
      <c r="M11" s="10"/>
      <c r="N11" s="83">
        <v>12.054</v>
      </c>
      <c r="O11" s="6"/>
      <c r="P11" s="18"/>
      <c r="Q11" s="75" t="s">
        <v>288</v>
      </c>
      <c r="R11" s="6">
        <v>3</v>
      </c>
      <c r="S11" s="10">
        <v>2</v>
      </c>
      <c r="T11" s="127">
        <f>SUM(D11,G11,J11,M11,P11,S11)</f>
        <v>2</v>
      </c>
    </row>
    <row r="12" spans="1:20" s="3" customFormat="1" x14ac:dyDescent="0.2">
      <c r="A12" s="142" t="s">
        <v>184</v>
      </c>
      <c r="B12" s="90"/>
      <c r="C12" s="6"/>
      <c r="D12" s="18"/>
      <c r="E12" s="75">
        <v>36.83</v>
      </c>
      <c r="F12" s="6"/>
      <c r="G12" s="10"/>
      <c r="H12" s="83">
        <v>29.725000000000001</v>
      </c>
      <c r="I12" s="6"/>
      <c r="J12" s="18"/>
      <c r="K12" s="75">
        <v>43.451000000000001</v>
      </c>
      <c r="L12" s="6"/>
      <c r="M12" s="10"/>
      <c r="N12" s="83">
        <v>10.776</v>
      </c>
      <c r="O12" s="6">
        <v>4</v>
      </c>
      <c r="P12" s="18">
        <v>1</v>
      </c>
      <c r="Q12" s="75" t="s">
        <v>273</v>
      </c>
      <c r="R12" s="6"/>
      <c r="S12" s="10"/>
      <c r="T12" s="127">
        <f>SUM(D12,G12,J12,M12,P12,S12)</f>
        <v>1</v>
      </c>
    </row>
    <row r="13" spans="1:20" s="3" customFormat="1" x14ac:dyDescent="0.2">
      <c r="A13" s="142" t="s">
        <v>166</v>
      </c>
      <c r="B13" s="90"/>
      <c r="C13" s="6"/>
      <c r="D13" s="18"/>
      <c r="E13" s="75"/>
      <c r="F13" s="6"/>
      <c r="G13" s="10"/>
      <c r="H13" s="83" t="s">
        <v>269</v>
      </c>
      <c r="I13" s="6"/>
      <c r="J13" s="18"/>
      <c r="K13" s="75">
        <v>51.204999999999998</v>
      </c>
      <c r="L13" s="6"/>
      <c r="M13" s="10"/>
      <c r="N13" s="83">
        <v>19.286000000000001</v>
      </c>
      <c r="O13" s="6"/>
      <c r="P13" s="18"/>
      <c r="Q13" s="75"/>
      <c r="R13" s="6"/>
      <c r="S13" s="10"/>
      <c r="T13" s="127">
        <f>SUM(D13,G13,J13,M13,P13,S13)</f>
        <v>0</v>
      </c>
    </row>
    <row r="14" spans="1:20" s="3" customFormat="1" x14ac:dyDescent="0.2">
      <c r="A14" s="142" t="s">
        <v>179</v>
      </c>
      <c r="B14" s="90"/>
      <c r="C14" s="6"/>
      <c r="D14" s="18"/>
      <c r="E14" s="75"/>
      <c r="F14" s="6"/>
      <c r="G14" s="10"/>
      <c r="H14" s="83" t="s">
        <v>269</v>
      </c>
      <c r="I14" s="6"/>
      <c r="J14" s="18"/>
      <c r="K14" s="75"/>
      <c r="L14" s="6"/>
      <c r="M14" s="10"/>
      <c r="N14" s="83">
        <v>13.052</v>
      </c>
      <c r="O14" s="6"/>
      <c r="P14" s="18"/>
      <c r="Q14" s="75"/>
      <c r="R14" s="6"/>
      <c r="S14" s="10"/>
      <c r="T14" s="127">
        <f>SUM(D14,G14,J14,M14,P14,S14)</f>
        <v>0</v>
      </c>
    </row>
    <row r="15" spans="1:20" s="3" customFormat="1" x14ac:dyDescent="0.2">
      <c r="A15" s="142" t="s">
        <v>180</v>
      </c>
      <c r="B15" s="90"/>
      <c r="C15" s="6"/>
      <c r="D15" s="18"/>
      <c r="E15" s="75">
        <v>19.059999999999999</v>
      </c>
      <c r="F15" s="6"/>
      <c r="G15" s="10"/>
      <c r="H15" s="83">
        <v>34.984999999999999</v>
      </c>
      <c r="I15" s="6"/>
      <c r="J15" s="18"/>
      <c r="K15" s="75" t="s">
        <v>269</v>
      </c>
      <c r="L15" s="6"/>
      <c r="M15" s="10"/>
      <c r="N15" s="83">
        <v>12.157999999999999</v>
      </c>
      <c r="O15" s="6"/>
      <c r="P15" s="18"/>
      <c r="Q15" s="75" t="s">
        <v>273</v>
      </c>
      <c r="R15" s="6"/>
      <c r="S15" s="10"/>
      <c r="T15" s="127">
        <f>SUM(D15,G15,J15,M15,P15,S15)</f>
        <v>0</v>
      </c>
    </row>
    <row r="16" spans="1:20" s="3" customFormat="1" x14ac:dyDescent="0.2">
      <c r="A16" s="142" t="s">
        <v>161</v>
      </c>
      <c r="B16" s="90"/>
      <c r="C16" s="6"/>
      <c r="D16" s="18"/>
      <c r="E16" s="75">
        <v>27.225000000000001</v>
      </c>
      <c r="F16" s="6"/>
      <c r="G16" s="10"/>
      <c r="H16" s="83"/>
      <c r="I16" s="6"/>
      <c r="J16" s="18"/>
      <c r="K16" s="75"/>
      <c r="L16" s="6"/>
      <c r="M16" s="10"/>
      <c r="N16" s="83">
        <v>33.396000000000001</v>
      </c>
      <c r="O16" s="6"/>
      <c r="P16" s="18"/>
      <c r="Q16" s="75" t="s">
        <v>274</v>
      </c>
      <c r="R16" s="6"/>
      <c r="S16" s="10"/>
      <c r="T16" s="127">
        <f>SUM(D16,G16,J16,M16,P16,S16)</f>
        <v>0</v>
      </c>
    </row>
    <row r="17" spans="1:20" s="3" customFormat="1" x14ac:dyDescent="0.2">
      <c r="A17" s="142" t="s">
        <v>102</v>
      </c>
      <c r="B17" s="90"/>
      <c r="C17" s="6"/>
      <c r="D17" s="18"/>
      <c r="E17" s="75" t="s">
        <v>269</v>
      </c>
      <c r="F17" s="6"/>
      <c r="G17" s="10"/>
      <c r="H17" s="83">
        <v>55</v>
      </c>
      <c r="I17" s="6"/>
      <c r="J17" s="18"/>
      <c r="K17" s="75">
        <v>78.968000000000004</v>
      </c>
      <c r="L17" s="6"/>
      <c r="M17" s="10"/>
      <c r="N17" s="83">
        <v>18.902000000000001</v>
      </c>
      <c r="O17" s="6"/>
      <c r="P17" s="18"/>
      <c r="Q17" s="75" t="s">
        <v>273</v>
      </c>
      <c r="R17" s="6"/>
      <c r="S17" s="10"/>
      <c r="T17" s="127">
        <f>SUM(D17,G17,J17,M17,P17,S17)</f>
        <v>0</v>
      </c>
    </row>
    <row r="18" spans="1:20" s="3" customFormat="1" x14ac:dyDescent="0.2">
      <c r="A18" s="142" t="s">
        <v>106</v>
      </c>
      <c r="B18" s="90"/>
      <c r="C18" s="6"/>
      <c r="D18" s="18"/>
      <c r="E18" s="75">
        <v>40.1</v>
      </c>
      <c r="F18" s="6"/>
      <c r="G18" s="10"/>
      <c r="H18" s="83">
        <v>46.42</v>
      </c>
      <c r="I18" s="6"/>
      <c r="J18" s="18"/>
      <c r="K18" s="75">
        <v>62.680999999999997</v>
      </c>
      <c r="L18" s="6"/>
      <c r="M18" s="10"/>
      <c r="N18" s="83">
        <v>20.443000000000001</v>
      </c>
      <c r="O18" s="6"/>
      <c r="P18" s="18"/>
      <c r="Q18" s="75"/>
      <c r="R18" s="6"/>
      <c r="S18" s="10"/>
      <c r="T18" s="127">
        <f>SUM(D18,G18,J18,M18,P18,S18)</f>
        <v>0</v>
      </c>
    </row>
    <row r="19" spans="1:20" s="3" customFormat="1" x14ac:dyDescent="0.2">
      <c r="A19" s="142" t="s">
        <v>183</v>
      </c>
      <c r="B19" s="90" t="s">
        <v>270</v>
      </c>
      <c r="C19" s="6"/>
      <c r="D19" s="18"/>
      <c r="E19" s="75"/>
      <c r="F19" s="6"/>
      <c r="G19" s="10"/>
      <c r="H19" s="83" t="s">
        <v>269</v>
      </c>
      <c r="I19" s="6"/>
      <c r="J19" s="18"/>
      <c r="K19" s="75"/>
      <c r="L19" s="6"/>
      <c r="M19" s="10"/>
      <c r="N19" s="83"/>
      <c r="O19" s="6"/>
      <c r="P19" s="18"/>
      <c r="Q19" s="75"/>
      <c r="R19" s="6"/>
      <c r="S19" s="10"/>
      <c r="T19" s="127">
        <f>SUM(D19,G19,J19,M19,P19,S19)</f>
        <v>0</v>
      </c>
    </row>
    <row r="20" spans="1:20" s="3" customFormat="1" x14ac:dyDescent="0.2">
      <c r="A20" s="126"/>
      <c r="B20" s="90"/>
      <c r="C20" s="6"/>
      <c r="D20" s="18"/>
      <c r="E20" s="75"/>
      <c r="F20" s="6"/>
      <c r="G20" s="10"/>
      <c r="H20" s="83"/>
      <c r="I20" s="6"/>
      <c r="J20" s="18"/>
      <c r="K20" s="75"/>
      <c r="L20" s="6"/>
      <c r="M20" s="10"/>
      <c r="N20" s="83"/>
      <c r="O20" s="6"/>
      <c r="P20" s="18"/>
      <c r="Q20" s="75"/>
      <c r="R20" s="6"/>
      <c r="S20" s="10"/>
      <c r="T20" s="127"/>
    </row>
    <row r="21" spans="1:20" s="3" customFormat="1" x14ac:dyDescent="0.2">
      <c r="A21" s="126"/>
      <c r="B21" s="90"/>
      <c r="C21" s="6"/>
      <c r="D21" s="18"/>
      <c r="E21" s="75"/>
      <c r="F21" s="6"/>
      <c r="G21" s="10"/>
      <c r="H21" s="83"/>
      <c r="I21" s="6"/>
      <c r="J21" s="18"/>
      <c r="K21" s="75"/>
      <c r="L21" s="6"/>
      <c r="M21" s="10"/>
      <c r="N21" s="83"/>
      <c r="O21" s="6"/>
      <c r="P21" s="18"/>
      <c r="Q21" s="75"/>
      <c r="R21" s="6"/>
      <c r="S21" s="10"/>
      <c r="T21" s="127"/>
    </row>
    <row r="22" spans="1:20" s="3" customFormat="1" x14ac:dyDescent="0.2">
      <c r="A22" s="126"/>
      <c r="B22" s="90"/>
      <c r="C22" s="6"/>
      <c r="D22" s="18"/>
      <c r="E22" s="75"/>
      <c r="F22" s="6"/>
      <c r="G22" s="10"/>
      <c r="H22" s="83"/>
      <c r="I22" s="6"/>
      <c r="J22" s="18"/>
      <c r="K22" s="75"/>
      <c r="L22" s="6"/>
      <c r="M22" s="10"/>
      <c r="N22" s="83"/>
      <c r="O22" s="6"/>
      <c r="P22" s="18"/>
      <c r="Q22" s="75"/>
      <c r="R22" s="6"/>
      <c r="S22" s="10"/>
      <c r="T22" s="127"/>
    </row>
    <row r="23" spans="1:20" s="3" customFormat="1" x14ac:dyDescent="0.2">
      <c r="A23" s="126"/>
      <c r="B23" s="90"/>
      <c r="C23" s="6"/>
      <c r="D23" s="18"/>
      <c r="E23" s="75"/>
      <c r="F23" s="6"/>
      <c r="G23" s="10"/>
      <c r="H23" s="83"/>
      <c r="I23" s="6"/>
      <c r="J23" s="18"/>
      <c r="K23" s="75"/>
      <c r="L23" s="6"/>
      <c r="M23" s="10"/>
      <c r="N23" s="83"/>
      <c r="O23" s="6"/>
      <c r="P23" s="18"/>
      <c r="Q23" s="75"/>
      <c r="R23" s="6"/>
      <c r="S23" s="10"/>
      <c r="T23" s="127"/>
    </row>
    <row r="24" spans="1:20" s="3" customFormat="1" x14ac:dyDescent="0.2">
      <c r="A24" s="126"/>
      <c r="B24" s="90"/>
      <c r="C24" s="6"/>
      <c r="D24" s="18"/>
      <c r="E24" s="75"/>
      <c r="F24" s="6"/>
      <c r="G24" s="10"/>
      <c r="H24" s="83"/>
      <c r="I24" s="6"/>
      <c r="J24" s="18"/>
      <c r="K24" s="75"/>
      <c r="L24" s="6"/>
      <c r="M24" s="10"/>
      <c r="N24" s="83"/>
      <c r="O24" s="6"/>
      <c r="P24" s="18"/>
      <c r="Q24" s="75"/>
      <c r="R24" s="6"/>
      <c r="S24" s="10"/>
      <c r="T24" s="127"/>
    </row>
    <row r="25" spans="1:20" s="3" customFormat="1" x14ac:dyDescent="0.2">
      <c r="A25" s="126"/>
      <c r="B25" s="90"/>
      <c r="C25" s="6"/>
      <c r="D25" s="18"/>
      <c r="E25" s="75"/>
      <c r="F25" s="6"/>
      <c r="G25" s="10"/>
      <c r="H25" s="83"/>
      <c r="I25" s="6"/>
      <c r="J25" s="18"/>
      <c r="K25" s="75"/>
      <c r="L25" s="6"/>
      <c r="M25" s="10"/>
      <c r="N25" s="83"/>
      <c r="O25" s="6"/>
      <c r="P25" s="18"/>
      <c r="Q25" s="75"/>
      <c r="R25" s="6"/>
      <c r="S25" s="10"/>
      <c r="T25" s="127"/>
    </row>
    <row r="26" spans="1:20" s="3" customFormat="1" x14ac:dyDescent="0.2">
      <c r="A26" s="126"/>
      <c r="B26" s="90"/>
      <c r="C26" s="6"/>
      <c r="D26" s="18"/>
      <c r="E26" s="75"/>
      <c r="F26" s="6"/>
      <c r="G26" s="10"/>
      <c r="H26" s="83"/>
      <c r="I26" s="6"/>
      <c r="J26" s="18"/>
      <c r="K26" s="75"/>
      <c r="L26" s="6"/>
      <c r="M26" s="10"/>
      <c r="N26" s="83"/>
      <c r="O26" s="6"/>
      <c r="P26" s="18"/>
      <c r="Q26" s="75"/>
      <c r="R26" s="6"/>
      <c r="S26" s="10"/>
      <c r="T26" s="127"/>
    </row>
    <row r="27" spans="1:20" s="3" customFormat="1" x14ac:dyDescent="0.2">
      <c r="A27" s="126"/>
      <c r="B27" s="90"/>
      <c r="C27" s="6"/>
      <c r="D27" s="18"/>
      <c r="E27" s="75"/>
      <c r="F27" s="6"/>
      <c r="G27" s="10"/>
      <c r="H27" s="83"/>
      <c r="I27" s="6"/>
      <c r="J27" s="18"/>
      <c r="K27" s="75"/>
      <c r="L27" s="6"/>
      <c r="M27" s="10"/>
      <c r="N27" s="83"/>
      <c r="O27" s="6"/>
      <c r="P27" s="18"/>
      <c r="Q27" s="75"/>
      <c r="R27" s="6"/>
      <c r="S27" s="10"/>
      <c r="T27" s="127"/>
    </row>
    <row r="28" spans="1:20" s="3" customFormat="1" x14ac:dyDescent="0.2">
      <c r="A28" s="126"/>
      <c r="B28" s="90"/>
      <c r="C28" s="6"/>
      <c r="D28" s="18"/>
      <c r="E28" s="75"/>
      <c r="F28" s="6"/>
      <c r="G28" s="10"/>
      <c r="H28" s="83"/>
      <c r="I28" s="6"/>
      <c r="J28" s="18"/>
      <c r="K28" s="75"/>
      <c r="L28" s="6"/>
      <c r="M28" s="10"/>
      <c r="N28" s="83"/>
      <c r="O28" s="6"/>
      <c r="P28" s="18"/>
      <c r="Q28" s="75"/>
      <c r="R28" s="6"/>
      <c r="S28" s="10"/>
      <c r="T28" s="127"/>
    </row>
    <row r="29" spans="1:20" s="3" customFormat="1" x14ac:dyDescent="0.2">
      <c r="A29" s="126"/>
      <c r="B29" s="90"/>
      <c r="C29" s="6"/>
      <c r="D29" s="18"/>
      <c r="E29" s="75"/>
      <c r="F29" s="6"/>
      <c r="G29" s="10"/>
      <c r="H29" s="83"/>
      <c r="I29" s="6"/>
      <c r="J29" s="18"/>
      <c r="K29" s="75"/>
      <c r="L29" s="6"/>
      <c r="M29" s="10"/>
      <c r="N29" s="83"/>
      <c r="O29" s="6"/>
      <c r="P29" s="18"/>
      <c r="Q29" s="75"/>
      <c r="R29" s="6"/>
      <c r="S29" s="10"/>
      <c r="T29" s="127"/>
    </row>
    <row r="30" spans="1:20" s="3" customFormat="1" x14ac:dyDescent="0.2">
      <c r="A30" s="126"/>
      <c r="B30" s="90"/>
      <c r="C30" s="6"/>
      <c r="D30" s="18"/>
      <c r="E30" s="75"/>
      <c r="F30" s="6"/>
      <c r="G30" s="10"/>
      <c r="H30" s="83"/>
      <c r="I30" s="6"/>
      <c r="J30" s="18"/>
      <c r="K30" s="75"/>
      <c r="L30" s="6"/>
      <c r="M30" s="10"/>
      <c r="N30" s="83"/>
      <c r="O30" s="6"/>
      <c r="P30" s="18"/>
      <c r="Q30" s="75"/>
      <c r="R30" s="6"/>
      <c r="S30" s="10"/>
      <c r="T30" s="127"/>
    </row>
    <row r="31" spans="1:20" s="3" customFormat="1" x14ac:dyDescent="0.2">
      <c r="A31" s="126"/>
      <c r="B31" s="90"/>
      <c r="C31" s="6"/>
      <c r="D31" s="18"/>
      <c r="E31" s="75"/>
      <c r="F31" s="6"/>
      <c r="G31" s="10"/>
      <c r="H31" s="83"/>
      <c r="I31" s="6"/>
      <c r="J31" s="18"/>
      <c r="K31" s="75"/>
      <c r="L31" s="6"/>
      <c r="M31" s="10"/>
      <c r="N31" s="83"/>
      <c r="O31" s="6"/>
      <c r="P31" s="18"/>
      <c r="Q31" s="75"/>
      <c r="R31" s="6"/>
      <c r="S31" s="10"/>
      <c r="T31" s="127"/>
    </row>
    <row r="32" spans="1:20" s="3" customFormat="1" x14ac:dyDescent="0.2">
      <c r="A32" s="126"/>
      <c r="B32" s="90"/>
      <c r="C32" s="6"/>
      <c r="D32" s="18"/>
      <c r="E32" s="75"/>
      <c r="F32" s="6"/>
      <c r="G32" s="10"/>
      <c r="H32" s="83"/>
      <c r="I32" s="6"/>
      <c r="J32" s="18"/>
      <c r="K32" s="75"/>
      <c r="L32" s="6"/>
      <c r="M32" s="10"/>
      <c r="N32" s="83"/>
      <c r="O32" s="6"/>
      <c r="P32" s="18"/>
      <c r="Q32" s="75"/>
      <c r="R32" s="6"/>
      <c r="S32" s="10"/>
      <c r="T32" s="127"/>
    </row>
    <row r="33" spans="1:20" s="3" customFormat="1" x14ac:dyDescent="0.2">
      <c r="A33" s="126"/>
      <c r="B33" s="90"/>
      <c r="C33" s="6"/>
      <c r="D33" s="18"/>
      <c r="E33" s="76"/>
      <c r="F33" s="6"/>
      <c r="G33" s="10"/>
      <c r="H33" s="83"/>
      <c r="I33" s="6"/>
      <c r="J33" s="18"/>
      <c r="K33" s="75"/>
      <c r="L33" s="6"/>
      <c r="M33" s="10"/>
      <c r="N33" s="83"/>
      <c r="O33" s="6"/>
      <c r="P33" s="18"/>
      <c r="Q33" s="75"/>
      <c r="R33" s="6"/>
      <c r="S33" s="10"/>
      <c r="T33" s="127"/>
    </row>
    <row r="34" spans="1:20" s="3" customFormat="1" x14ac:dyDescent="0.2">
      <c r="A34" s="126"/>
      <c r="B34" s="90"/>
      <c r="C34" s="6"/>
      <c r="D34" s="18"/>
      <c r="E34" s="76"/>
      <c r="F34" s="6"/>
      <c r="G34" s="10"/>
      <c r="H34" s="83"/>
      <c r="I34" s="6"/>
      <c r="J34" s="18"/>
      <c r="K34" s="75"/>
      <c r="L34" s="6"/>
      <c r="M34" s="10"/>
      <c r="N34" s="83"/>
      <c r="O34" s="6"/>
      <c r="P34" s="18"/>
      <c r="Q34" s="75"/>
      <c r="R34" s="6"/>
      <c r="S34" s="10"/>
      <c r="T34" s="127">
        <f>D34+G34+J34+M34+P34+S34</f>
        <v>0</v>
      </c>
    </row>
    <row r="35" spans="1:20" s="3" customFormat="1" ht="13.5" thickBot="1" x14ac:dyDescent="0.25">
      <c r="A35" s="129"/>
      <c r="B35" s="130"/>
      <c r="C35" s="131"/>
      <c r="D35" s="132"/>
      <c r="E35" s="134"/>
      <c r="F35" s="131"/>
      <c r="G35" s="135"/>
      <c r="H35" s="136"/>
      <c r="I35" s="131"/>
      <c r="J35" s="132"/>
      <c r="K35" s="137"/>
      <c r="L35" s="131"/>
      <c r="M35" s="135"/>
      <c r="N35" s="136"/>
      <c r="O35" s="131"/>
      <c r="P35" s="132"/>
      <c r="Q35" s="137"/>
      <c r="R35" s="131"/>
      <c r="S35" s="135"/>
      <c r="T35" s="127">
        <f>D35+G35+J35+M35+P35+S35</f>
        <v>0</v>
      </c>
    </row>
  </sheetData>
  <autoFilter ref="A2:T2">
    <sortState ref="A3:T19">
      <sortCondition descending="1" ref="T2"/>
    </sortState>
  </autoFilter>
  <sortState ref="A3:N20">
    <sortCondition ref="A3"/>
  </sortState>
  <customSheetViews>
    <customSheetView guid="{A3DB49FE-1CFA-4808-87D9-B1F24CFD9A26}" showPageBreaks="1" printArea="1" showAutoFilter="1" view="pageLayout">
      <selection activeCell="E1" sqref="E1:E1048576"/>
      <pageMargins left="0.75" right="0.75" top="1" bottom="1" header="0.5" footer="0.5"/>
      <printOptions gridLines="1"/>
      <pageSetup orientation="landscape" r:id="rId1"/>
      <headerFooter alignWithMargins="0">
        <oddHeader>&amp;CPee Wee Girls</oddHeader>
      </headerFooter>
      <autoFilter ref="A2:N2"/>
    </customSheetView>
  </customSheetViews>
  <mergeCells count="6">
    <mergeCell ref="Q1:S1"/>
    <mergeCell ref="B1:D1"/>
    <mergeCell ref="E1:G1"/>
    <mergeCell ref="H1:J1"/>
    <mergeCell ref="K1:M1"/>
    <mergeCell ref="N1:P1"/>
  </mergeCells>
  <phoneticPr fontId="0" type="noConversion"/>
  <pageMargins left="0.25" right="0" top="1" bottom="1" header="0.05" footer="0.05"/>
  <pageSetup orientation="landscape" horizontalDpi="4294967293" r:id="rId2"/>
  <headerFooter>
    <oddHeader>&amp;L&amp;"Bodoni MT,Bold"&amp;14Tonasket Junior Rodeo&amp;C&amp;"Arial,Bold"&amp;14&amp;K0070C0PeeWee Girls&amp;R&amp;"Bodoni MT,Bold"&amp;14 2018</oddHeader>
    <oddFooter>&amp;CTonasket Junior Rodeo April 14-15, 2018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34"/>
  <sheetViews>
    <sheetView showZeros="0" view="pageLayout" workbookViewId="0">
      <selection sqref="A1:T1048576"/>
    </sheetView>
  </sheetViews>
  <sheetFormatPr defaultColWidth="9.140625" defaultRowHeight="12.75" x14ac:dyDescent="0.2"/>
  <cols>
    <col min="1" max="1" width="22.140625" customWidth="1"/>
    <col min="2" max="2" width="5.85546875" style="78" customWidth="1"/>
    <col min="3" max="4" width="5.85546875" customWidth="1"/>
    <col min="5" max="5" width="5.85546875" style="78" customWidth="1"/>
    <col min="6" max="7" width="5.85546875" customWidth="1"/>
    <col min="8" max="8" width="5.85546875" style="78" customWidth="1"/>
    <col min="9" max="10" width="5.85546875" customWidth="1"/>
    <col min="11" max="11" width="6.42578125" style="78" customWidth="1"/>
    <col min="12" max="13" width="5.85546875" customWidth="1"/>
    <col min="14" max="14" width="6.7109375" style="78" customWidth="1"/>
    <col min="15" max="16" width="5.85546875" customWidth="1"/>
    <col min="17" max="17" width="5.85546875" style="78" customWidth="1"/>
    <col min="18" max="19" width="5.85546875" customWidth="1"/>
    <col min="20" max="20" width="6.5703125" style="91" customWidth="1"/>
  </cols>
  <sheetData>
    <row r="1" spans="1:20" x14ac:dyDescent="0.2">
      <c r="A1" s="122" t="s">
        <v>0</v>
      </c>
      <c r="B1" s="156" t="s">
        <v>26</v>
      </c>
      <c r="C1" s="152"/>
      <c r="D1" s="153"/>
      <c r="E1" s="155" t="s">
        <v>117</v>
      </c>
      <c r="F1" s="152"/>
      <c r="G1" s="152"/>
      <c r="H1" s="156" t="s">
        <v>32</v>
      </c>
      <c r="I1" s="152"/>
      <c r="J1" s="153"/>
      <c r="K1" s="155" t="s">
        <v>18</v>
      </c>
      <c r="L1" s="152"/>
      <c r="M1" s="152"/>
      <c r="N1" s="156" t="s">
        <v>14</v>
      </c>
      <c r="O1" s="152"/>
      <c r="P1" s="153"/>
      <c r="Q1" s="155" t="s">
        <v>23</v>
      </c>
      <c r="R1" s="152"/>
      <c r="S1" s="152"/>
      <c r="T1" s="123" t="s">
        <v>4</v>
      </c>
    </row>
    <row r="2" spans="1:20" x14ac:dyDescent="0.2">
      <c r="A2" s="124" t="s">
        <v>8</v>
      </c>
      <c r="B2" s="82" t="s">
        <v>1</v>
      </c>
      <c r="C2" s="31" t="s">
        <v>2</v>
      </c>
      <c r="D2" s="32" t="s">
        <v>5</v>
      </c>
      <c r="E2" s="74" t="s">
        <v>3</v>
      </c>
      <c r="F2" s="31" t="s">
        <v>2</v>
      </c>
      <c r="G2" s="34" t="s">
        <v>5</v>
      </c>
      <c r="H2" s="82" t="s">
        <v>3</v>
      </c>
      <c r="I2" s="31" t="s">
        <v>2</v>
      </c>
      <c r="J2" s="32" t="s">
        <v>5</v>
      </c>
      <c r="K2" s="74" t="s">
        <v>3</v>
      </c>
      <c r="L2" s="31" t="s">
        <v>2</v>
      </c>
      <c r="M2" s="34" t="s">
        <v>5</v>
      </c>
      <c r="N2" s="82" t="s">
        <v>3</v>
      </c>
      <c r="O2" s="31" t="s">
        <v>2</v>
      </c>
      <c r="P2" s="32" t="s">
        <v>5</v>
      </c>
      <c r="Q2" s="74" t="s">
        <v>3</v>
      </c>
      <c r="R2" s="31" t="s">
        <v>2</v>
      </c>
      <c r="S2" s="34" t="s">
        <v>5</v>
      </c>
      <c r="T2" s="125" t="s">
        <v>5</v>
      </c>
    </row>
    <row r="3" spans="1:20" s="3" customFormat="1" x14ac:dyDescent="0.2">
      <c r="A3" s="142" t="s">
        <v>191</v>
      </c>
      <c r="B3" s="83"/>
      <c r="C3" s="6"/>
      <c r="D3" s="18"/>
      <c r="E3" s="75">
        <v>14.085000000000001</v>
      </c>
      <c r="F3" s="6">
        <v>4</v>
      </c>
      <c r="G3" s="10">
        <v>1</v>
      </c>
      <c r="H3" s="83">
        <v>16.928000000000001</v>
      </c>
      <c r="I3" s="6">
        <v>3</v>
      </c>
      <c r="J3" s="18">
        <v>2</v>
      </c>
      <c r="K3" s="75" t="s">
        <v>269</v>
      </c>
      <c r="L3" s="6"/>
      <c r="M3" s="10"/>
      <c r="N3" s="83">
        <v>57.292000000000002</v>
      </c>
      <c r="O3" s="6">
        <v>1</v>
      </c>
      <c r="P3" s="18">
        <v>4</v>
      </c>
      <c r="Q3" s="75" t="s">
        <v>288</v>
      </c>
      <c r="R3" s="6">
        <v>1</v>
      </c>
      <c r="S3" s="10">
        <v>4</v>
      </c>
      <c r="T3" s="127">
        <f t="shared" ref="T3:T34" si="0">SUM(D3,G3,J3,M3,P3,S3)</f>
        <v>11</v>
      </c>
    </row>
    <row r="4" spans="1:20" s="3" customFormat="1" x14ac:dyDescent="0.2">
      <c r="A4" s="142" t="s">
        <v>175</v>
      </c>
      <c r="B4" s="83">
        <v>57</v>
      </c>
      <c r="C4" s="6"/>
      <c r="D4" s="18"/>
      <c r="E4" s="75">
        <v>18.695</v>
      </c>
      <c r="F4" s="6"/>
      <c r="G4" s="10"/>
      <c r="H4" s="83">
        <v>13.483000000000001</v>
      </c>
      <c r="I4" s="6">
        <v>1</v>
      </c>
      <c r="J4" s="18">
        <v>4</v>
      </c>
      <c r="K4" s="75">
        <v>34.744999999999997</v>
      </c>
      <c r="L4" s="6">
        <v>1</v>
      </c>
      <c r="M4" s="10">
        <v>4</v>
      </c>
      <c r="N4" s="83" t="s">
        <v>269</v>
      </c>
      <c r="O4" s="6"/>
      <c r="P4" s="18"/>
      <c r="Q4" s="75" t="s">
        <v>287</v>
      </c>
      <c r="R4" s="6">
        <v>3</v>
      </c>
      <c r="S4" s="10">
        <v>2</v>
      </c>
      <c r="T4" s="127">
        <f t="shared" si="0"/>
        <v>10</v>
      </c>
    </row>
    <row r="5" spans="1:20" s="3" customFormat="1" x14ac:dyDescent="0.2">
      <c r="A5" s="142" t="s">
        <v>172</v>
      </c>
      <c r="B5" s="83"/>
      <c r="C5" s="6"/>
      <c r="D5" s="18"/>
      <c r="E5" s="75">
        <v>10.77</v>
      </c>
      <c r="F5" s="6">
        <v>1</v>
      </c>
      <c r="G5" s="10">
        <v>4</v>
      </c>
      <c r="H5" s="83">
        <v>15.52</v>
      </c>
      <c r="I5" s="6">
        <v>2</v>
      </c>
      <c r="J5" s="18">
        <v>3</v>
      </c>
      <c r="K5" s="75">
        <v>38.503999999999998</v>
      </c>
      <c r="L5" s="6">
        <v>2</v>
      </c>
      <c r="M5" s="10">
        <v>3</v>
      </c>
      <c r="N5" s="83"/>
      <c r="O5" s="6"/>
      <c r="P5" s="18"/>
      <c r="Q5" s="75"/>
      <c r="R5" s="6"/>
      <c r="S5" s="10"/>
      <c r="T5" s="127">
        <f t="shared" si="0"/>
        <v>10</v>
      </c>
    </row>
    <row r="6" spans="1:20" s="3" customFormat="1" x14ac:dyDescent="0.2">
      <c r="A6" s="142" t="s">
        <v>159</v>
      </c>
      <c r="B6" s="83" t="s">
        <v>284</v>
      </c>
      <c r="C6" s="6"/>
      <c r="D6" s="18"/>
      <c r="E6" s="75">
        <v>11.01</v>
      </c>
      <c r="F6" s="6">
        <v>2</v>
      </c>
      <c r="G6" s="10">
        <v>3</v>
      </c>
      <c r="H6" s="83">
        <v>33.262</v>
      </c>
      <c r="I6" s="6"/>
      <c r="J6" s="18"/>
      <c r="K6" s="75" t="s">
        <v>269</v>
      </c>
      <c r="L6" s="6"/>
      <c r="M6" s="10"/>
      <c r="N6" s="83">
        <v>92.64</v>
      </c>
      <c r="O6" s="6">
        <v>3</v>
      </c>
      <c r="P6" s="18">
        <v>2</v>
      </c>
      <c r="Q6" s="75" t="s">
        <v>275</v>
      </c>
      <c r="R6" s="6">
        <v>2</v>
      </c>
      <c r="S6" s="10">
        <v>3</v>
      </c>
      <c r="T6" s="127">
        <f t="shared" si="0"/>
        <v>8</v>
      </c>
    </row>
    <row r="7" spans="1:20" s="3" customFormat="1" x14ac:dyDescent="0.2">
      <c r="A7" s="142" t="s">
        <v>162</v>
      </c>
      <c r="B7" s="83"/>
      <c r="C7" s="6"/>
      <c r="D7" s="18"/>
      <c r="E7" s="75">
        <v>23.96</v>
      </c>
      <c r="F7" s="6"/>
      <c r="G7" s="10"/>
      <c r="H7" s="83">
        <v>33.034999999999997</v>
      </c>
      <c r="I7" s="6"/>
      <c r="J7" s="18"/>
      <c r="K7" s="75">
        <v>60.951999999999998</v>
      </c>
      <c r="L7" s="6">
        <v>3</v>
      </c>
      <c r="M7" s="10">
        <v>2</v>
      </c>
      <c r="N7" s="83">
        <v>67.239999999999995</v>
      </c>
      <c r="O7" s="6">
        <v>2</v>
      </c>
      <c r="P7" s="18">
        <v>3</v>
      </c>
      <c r="Q7" s="75"/>
      <c r="R7" s="6"/>
      <c r="S7" s="10"/>
      <c r="T7" s="127">
        <f t="shared" si="0"/>
        <v>5</v>
      </c>
    </row>
    <row r="8" spans="1:20" s="3" customFormat="1" x14ac:dyDescent="0.2">
      <c r="A8" s="142" t="s">
        <v>176</v>
      </c>
      <c r="B8" s="83" t="s">
        <v>280</v>
      </c>
      <c r="C8" s="6"/>
      <c r="D8" s="18"/>
      <c r="E8" s="75">
        <v>20.675000000000001</v>
      </c>
      <c r="F8" s="6"/>
      <c r="G8" s="10"/>
      <c r="H8" s="83">
        <v>35.670999999999999</v>
      </c>
      <c r="I8" s="6"/>
      <c r="J8" s="18"/>
      <c r="K8" s="75">
        <v>70.619</v>
      </c>
      <c r="L8" s="6"/>
      <c r="M8" s="10"/>
      <c r="N8" s="83">
        <v>106.364</v>
      </c>
      <c r="O8" s="6">
        <v>4</v>
      </c>
      <c r="P8" s="18">
        <v>1</v>
      </c>
      <c r="Q8" s="75" t="s">
        <v>276</v>
      </c>
      <c r="R8" s="6">
        <v>4</v>
      </c>
      <c r="S8" s="10">
        <v>1</v>
      </c>
      <c r="T8" s="127">
        <f t="shared" si="0"/>
        <v>2</v>
      </c>
    </row>
    <row r="9" spans="1:20" s="3" customFormat="1" x14ac:dyDescent="0.2">
      <c r="A9" s="142" t="s">
        <v>170</v>
      </c>
      <c r="B9" s="83"/>
      <c r="C9" s="6"/>
      <c r="D9" s="18"/>
      <c r="E9" s="75">
        <v>33.270000000000003</v>
      </c>
      <c r="F9" s="6"/>
      <c r="G9" s="10"/>
      <c r="H9" s="83">
        <v>31.940999999999999</v>
      </c>
      <c r="I9" s="6">
        <v>4</v>
      </c>
      <c r="J9" s="18">
        <v>1</v>
      </c>
      <c r="K9" s="75">
        <v>61.256</v>
      </c>
      <c r="L9" s="6">
        <v>4</v>
      </c>
      <c r="M9" s="10">
        <v>1</v>
      </c>
      <c r="N9" s="83">
        <v>112.169</v>
      </c>
      <c r="O9" s="6"/>
      <c r="P9" s="18"/>
      <c r="Q9" s="75" t="s">
        <v>273</v>
      </c>
      <c r="R9" s="6"/>
      <c r="S9" s="10"/>
      <c r="T9" s="127">
        <f t="shared" si="0"/>
        <v>2</v>
      </c>
    </row>
    <row r="10" spans="1:20" s="3" customFormat="1" x14ac:dyDescent="0.2">
      <c r="A10" s="142" t="s">
        <v>177</v>
      </c>
      <c r="B10" s="83">
        <v>66</v>
      </c>
      <c r="C10" s="6"/>
      <c r="D10" s="18"/>
      <c r="E10" s="75">
        <v>12.65</v>
      </c>
      <c r="F10" s="6">
        <v>3</v>
      </c>
      <c r="G10" s="10">
        <v>2</v>
      </c>
      <c r="H10" s="83">
        <v>35.066000000000003</v>
      </c>
      <c r="I10" s="6"/>
      <c r="J10" s="18"/>
      <c r="K10" s="75"/>
      <c r="L10" s="6"/>
      <c r="M10" s="10"/>
      <c r="N10" s="83"/>
      <c r="O10" s="6"/>
      <c r="P10" s="18"/>
      <c r="Q10" s="75"/>
      <c r="R10" s="6"/>
      <c r="S10" s="10"/>
      <c r="T10" s="127">
        <f t="shared" si="0"/>
        <v>2</v>
      </c>
    </row>
    <row r="11" spans="1:20" s="3" customFormat="1" x14ac:dyDescent="0.2">
      <c r="A11" s="142" t="s">
        <v>169</v>
      </c>
      <c r="B11" s="83" t="s">
        <v>280</v>
      </c>
      <c r="C11" s="6"/>
      <c r="D11" s="18"/>
      <c r="E11" s="75"/>
      <c r="F11" s="6"/>
      <c r="G11" s="10"/>
      <c r="H11" s="83"/>
      <c r="I11" s="6"/>
      <c r="J11" s="18"/>
      <c r="K11" s="75"/>
      <c r="L11" s="6"/>
      <c r="M11" s="10"/>
      <c r="N11" s="83"/>
      <c r="O11" s="6"/>
      <c r="P11" s="18"/>
      <c r="Q11" s="75" t="s">
        <v>273</v>
      </c>
      <c r="R11" s="6"/>
      <c r="S11" s="10"/>
      <c r="T11" s="127">
        <f t="shared" si="0"/>
        <v>0</v>
      </c>
    </row>
    <row r="12" spans="1:20" s="3" customFormat="1" x14ac:dyDescent="0.2">
      <c r="A12" s="142" t="s">
        <v>171</v>
      </c>
      <c r="B12" s="83" t="s">
        <v>280</v>
      </c>
      <c r="C12" s="6"/>
      <c r="D12" s="18"/>
      <c r="E12" s="75">
        <v>38.21</v>
      </c>
      <c r="F12" s="6"/>
      <c r="G12" s="10"/>
      <c r="H12" s="83">
        <v>66.81</v>
      </c>
      <c r="I12" s="6"/>
      <c r="J12" s="18"/>
      <c r="K12" s="75">
        <v>165.48</v>
      </c>
      <c r="L12" s="6"/>
      <c r="M12" s="10"/>
      <c r="N12" s="83">
        <v>150.55000000000001</v>
      </c>
      <c r="O12" s="6"/>
      <c r="P12" s="18"/>
      <c r="Q12" s="75" t="s">
        <v>273</v>
      </c>
      <c r="R12" s="6"/>
      <c r="S12" s="10"/>
      <c r="T12" s="127">
        <f t="shared" si="0"/>
        <v>0</v>
      </c>
    </row>
    <row r="13" spans="1:20" s="3" customFormat="1" x14ac:dyDescent="0.2">
      <c r="A13" s="142" t="s">
        <v>173</v>
      </c>
      <c r="B13" s="83" t="s">
        <v>284</v>
      </c>
      <c r="C13" s="6"/>
      <c r="D13" s="18"/>
      <c r="E13" s="75"/>
      <c r="F13" s="6"/>
      <c r="G13" s="10"/>
      <c r="H13" s="83"/>
      <c r="I13" s="6"/>
      <c r="J13" s="18"/>
      <c r="K13" s="75"/>
      <c r="L13" s="6"/>
      <c r="M13" s="10"/>
      <c r="N13" s="83"/>
      <c r="O13" s="6"/>
      <c r="P13" s="18"/>
      <c r="Q13" s="75"/>
      <c r="R13" s="6"/>
      <c r="S13" s="10"/>
      <c r="T13" s="127">
        <f t="shared" si="0"/>
        <v>0</v>
      </c>
    </row>
    <row r="14" spans="1:20" s="3" customFormat="1" x14ac:dyDescent="0.2">
      <c r="A14" s="142" t="s">
        <v>103</v>
      </c>
      <c r="B14" s="83" t="s">
        <v>284</v>
      </c>
      <c r="C14" s="6"/>
      <c r="D14" s="18"/>
      <c r="E14" s="75">
        <v>31.73</v>
      </c>
      <c r="F14" s="6"/>
      <c r="G14" s="10"/>
      <c r="H14" s="83">
        <v>43.463999999999999</v>
      </c>
      <c r="I14" s="6"/>
      <c r="J14" s="18"/>
      <c r="K14" s="75">
        <v>91.921999999999997</v>
      </c>
      <c r="L14" s="6"/>
      <c r="M14" s="10"/>
      <c r="N14" s="83"/>
      <c r="O14" s="6"/>
      <c r="P14" s="18"/>
      <c r="Q14" s="75"/>
      <c r="R14" s="6"/>
      <c r="S14" s="10"/>
      <c r="T14" s="127">
        <f t="shared" si="0"/>
        <v>0</v>
      </c>
    </row>
    <row r="15" spans="1:20" s="3" customFormat="1" x14ac:dyDescent="0.2">
      <c r="A15" s="142" t="s">
        <v>174</v>
      </c>
      <c r="B15" s="83"/>
      <c r="C15" s="6"/>
      <c r="D15" s="18"/>
      <c r="E15" s="75">
        <v>44.66</v>
      </c>
      <c r="F15" s="6"/>
      <c r="G15" s="10"/>
      <c r="H15" s="83">
        <v>40.659999999999997</v>
      </c>
      <c r="I15" s="6"/>
      <c r="J15" s="18"/>
      <c r="K15" s="75">
        <v>110.721</v>
      </c>
      <c r="L15" s="6"/>
      <c r="M15" s="10"/>
      <c r="N15" s="83">
        <v>112.991</v>
      </c>
      <c r="O15" s="6"/>
      <c r="P15" s="18"/>
      <c r="Q15" s="75"/>
      <c r="R15" s="6"/>
      <c r="S15" s="10"/>
      <c r="T15" s="127">
        <f t="shared" si="0"/>
        <v>0</v>
      </c>
    </row>
    <row r="16" spans="1:20" s="3" customFormat="1" x14ac:dyDescent="0.2">
      <c r="A16" s="142" t="s">
        <v>105</v>
      </c>
      <c r="B16" s="83">
        <v>59</v>
      </c>
      <c r="C16" s="6"/>
      <c r="D16" s="18"/>
      <c r="E16" s="75"/>
      <c r="F16" s="6"/>
      <c r="G16" s="10"/>
      <c r="H16" s="83"/>
      <c r="I16" s="6"/>
      <c r="J16" s="18"/>
      <c r="K16" s="75"/>
      <c r="L16" s="6"/>
      <c r="M16" s="10"/>
      <c r="N16" s="83"/>
      <c r="O16" s="6"/>
      <c r="P16" s="18"/>
      <c r="Q16" s="75"/>
      <c r="R16" s="6"/>
      <c r="S16" s="10"/>
      <c r="T16" s="127">
        <f t="shared" si="0"/>
        <v>0</v>
      </c>
    </row>
    <row r="17" spans="1:20" s="3" customFormat="1" x14ac:dyDescent="0.2">
      <c r="A17" s="142" t="s">
        <v>178</v>
      </c>
      <c r="B17" s="83" t="s">
        <v>270</v>
      </c>
      <c r="C17" s="6"/>
      <c r="D17" s="18"/>
      <c r="E17" s="75">
        <v>30.995000000000001</v>
      </c>
      <c r="F17" s="6"/>
      <c r="G17" s="10"/>
      <c r="H17" s="83"/>
      <c r="I17" s="6"/>
      <c r="J17" s="18"/>
      <c r="K17" s="75">
        <v>85.947999999999993</v>
      </c>
      <c r="L17" s="6"/>
      <c r="M17" s="10"/>
      <c r="N17" s="83"/>
      <c r="O17" s="6"/>
      <c r="P17" s="18"/>
      <c r="Q17" s="75"/>
      <c r="R17" s="6"/>
      <c r="S17" s="10"/>
      <c r="T17" s="127">
        <f t="shared" si="0"/>
        <v>0</v>
      </c>
    </row>
    <row r="18" spans="1:20" s="3" customFormat="1" x14ac:dyDescent="0.2">
      <c r="A18" s="126"/>
      <c r="B18" s="83"/>
      <c r="C18" s="6"/>
      <c r="D18" s="18"/>
      <c r="E18" s="75"/>
      <c r="F18" s="6"/>
      <c r="G18" s="10"/>
      <c r="H18" s="83"/>
      <c r="I18" s="6"/>
      <c r="J18" s="18"/>
      <c r="K18" s="75"/>
      <c r="L18" s="6"/>
      <c r="M18" s="10"/>
      <c r="N18" s="83"/>
      <c r="O18" s="6"/>
      <c r="P18" s="18"/>
      <c r="Q18" s="75"/>
      <c r="R18" s="6"/>
      <c r="S18" s="10"/>
      <c r="T18" s="127">
        <f t="shared" si="0"/>
        <v>0</v>
      </c>
    </row>
    <row r="19" spans="1:20" s="3" customFormat="1" x14ac:dyDescent="0.2">
      <c r="A19" s="126"/>
      <c r="B19" s="83"/>
      <c r="C19" s="6"/>
      <c r="D19" s="18"/>
      <c r="E19" s="75"/>
      <c r="F19" s="6"/>
      <c r="G19" s="10"/>
      <c r="H19" s="83"/>
      <c r="I19" s="6"/>
      <c r="J19" s="18"/>
      <c r="K19" s="75"/>
      <c r="L19" s="6"/>
      <c r="M19" s="10"/>
      <c r="N19" s="83"/>
      <c r="O19" s="6"/>
      <c r="P19" s="18"/>
      <c r="Q19" s="75"/>
      <c r="R19" s="6"/>
      <c r="S19" s="10"/>
      <c r="T19" s="127">
        <f t="shared" si="0"/>
        <v>0</v>
      </c>
    </row>
    <row r="20" spans="1:20" s="3" customFormat="1" x14ac:dyDescent="0.2">
      <c r="A20" s="126"/>
      <c r="B20" s="83"/>
      <c r="C20" s="6"/>
      <c r="D20" s="18"/>
      <c r="E20" s="75"/>
      <c r="F20" s="6"/>
      <c r="G20" s="10"/>
      <c r="H20" s="83"/>
      <c r="I20" s="6"/>
      <c r="J20" s="18"/>
      <c r="K20" s="75"/>
      <c r="L20" s="6"/>
      <c r="M20" s="10"/>
      <c r="N20" s="83"/>
      <c r="O20" s="6"/>
      <c r="P20" s="18"/>
      <c r="Q20" s="75"/>
      <c r="R20" s="6"/>
      <c r="S20" s="10"/>
      <c r="T20" s="127">
        <f t="shared" si="0"/>
        <v>0</v>
      </c>
    </row>
    <row r="21" spans="1:20" s="3" customFormat="1" x14ac:dyDescent="0.2">
      <c r="A21" s="126"/>
      <c r="B21" s="83"/>
      <c r="C21" s="6"/>
      <c r="D21" s="18"/>
      <c r="E21" s="75"/>
      <c r="F21" s="6"/>
      <c r="G21" s="10"/>
      <c r="H21" s="83"/>
      <c r="I21" s="6"/>
      <c r="J21" s="18"/>
      <c r="K21" s="75"/>
      <c r="L21" s="6"/>
      <c r="M21" s="10"/>
      <c r="N21" s="83"/>
      <c r="O21" s="6"/>
      <c r="P21" s="18"/>
      <c r="Q21" s="75"/>
      <c r="R21" s="6"/>
      <c r="S21" s="10"/>
      <c r="T21" s="127">
        <f t="shared" si="0"/>
        <v>0</v>
      </c>
    </row>
    <row r="22" spans="1:20" s="3" customFormat="1" x14ac:dyDescent="0.2">
      <c r="A22" s="126"/>
      <c r="B22" s="83"/>
      <c r="C22" s="6"/>
      <c r="D22" s="18"/>
      <c r="E22" s="75"/>
      <c r="F22" s="6"/>
      <c r="G22" s="10"/>
      <c r="H22" s="83"/>
      <c r="I22" s="6"/>
      <c r="J22" s="18"/>
      <c r="K22" s="75"/>
      <c r="L22" s="6"/>
      <c r="M22" s="10"/>
      <c r="N22" s="83"/>
      <c r="O22" s="6"/>
      <c r="P22" s="18"/>
      <c r="Q22" s="75"/>
      <c r="R22" s="6"/>
      <c r="S22" s="10"/>
      <c r="T22" s="127">
        <f t="shared" si="0"/>
        <v>0</v>
      </c>
    </row>
    <row r="23" spans="1:20" s="3" customFormat="1" x14ac:dyDescent="0.2">
      <c r="A23" s="126"/>
      <c r="B23" s="83"/>
      <c r="C23" s="6"/>
      <c r="D23" s="18"/>
      <c r="E23" s="75"/>
      <c r="F23" s="6"/>
      <c r="G23" s="10"/>
      <c r="H23" s="83"/>
      <c r="I23" s="6"/>
      <c r="J23" s="18"/>
      <c r="K23" s="75"/>
      <c r="L23" s="6"/>
      <c r="M23" s="10"/>
      <c r="N23" s="83"/>
      <c r="O23" s="6"/>
      <c r="P23" s="18"/>
      <c r="Q23" s="75"/>
      <c r="R23" s="6"/>
      <c r="S23" s="10"/>
      <c r="T23" s="127">
        <f t="shared" si="0"/>
        <v>0</v>
      </c>
    </row>
    <row r="24" spans="1:20" s="3" customFormat="1" x14ac:dyDescent="0.2">
      <c r="A24" s="126"/>
      <c r="B24" s="83"/>
      <c r="C24" s="6"/>
      <c r="D24" s="18"/>
      <c r="E24" s="75"/>
      <c r="F24" s="6"/>
      <c r="G24" s="10"/>
      <c r="H24" s="83"/>
      <c r="I24" s="6"/>
      <c r="J24" s="18"/>
      <c r="K24" s="75"/>
      <c r="L24" s="6"/>
      <c r="M24" s="10"/>
      <c r="N24" s="83"/>
      <c r="O24" s="6"/>
      <c r="P24" s="18"/>
      <c r="Q24" s="75"/>
      <c r="R24" s="6"/>
      <c r="S24" s="10"/>
      <c r="T24" s="127">
        <f t="shared" si="0"/>
        <v>0</v>
      </c>
    </row>
    <row r="25" spans="1:20" s="3" customFormat="1" x14ac:dyDescent="0.2">
      <c r="A25" s="126"/>
      <c r="B25" s="83"/>
      <c r="C25" s="6"/>
      <c r="D25" s="18"/>
      <c r="E25" s="75"/>
      <c r="F25" s="6"/>
      <c r="G25" s="10"/>
      <c r="H25" s="83"/>
      <c r="I25" s="6"/>
      <c r="J25" s="18"/>
      <c r="K25" s="75"/>
      <c r="L25" s="6"/>
      <c r="M25" s="10"/>
      <c r="N25" s="83"/>
      <c r="O25" s="6"/>
      <c r="P25" s="18"/>
      <c r="Q25" s="75"/>
      <c r="R25" s="6"/>
      <c r="S25" s="10"/>
      <c r="T25" s="127">
        <f t="shared" si="0"/>
        <v>0</v>
      </c>
    </row>
    <row r="26" spans="1:20" s="3" customFormat="1" x14ac:dyDescent="0.2">
      <c r="A26" s="126"/>
      <c r="B26" s="83"/>
      <c r="C26" s="6"/>
      <c r="D26" s="18"/>
      <c r="E26" s="75"/>
      <c r="F26" s="6"/>
      <c r="G26" s="10"/>
      <c r="H26" s="83"/>
      <c r="I26" s="6"/>
      <c r="J26" s="18"/>
      <c r="K26" s="75"/>
      <c r="L26" s="6"/>
      <c r="M26" s="10"/>
      <c r="N26" s="83"/>
      <c r="O26" s="6"/>
      <c r="P26" s="18"/>
      <c r="Q26" s="75"/>
      <c r="R26" s="6"/>
      <c r="S26" s="10"/>
      <c r="T26" s="127">
        <f t="shared" si="0"/>
        <v>0</v>
      </c>
    </row>
    <row r="27" spans="1:20" s="3" customFormat="1" x14ac:dyDescent="0.2">
      <c r="A27" s="126"/>
      <c r="B27" s="83"/>
      <c r="C27" s="6"/>
      <c r="D27" s="18"/>
      <c r="E27" s="75"/>
      <c r="F27" s="6"/>
      <c r="G27" s="10"/>
      <c r="H27" s="83"/>
      <c r="I27" s="6"/>
      <c r="J27" s="18"/>
      <c r="K27" s="75"/>
      <c r="L27" s="6"/>
      <c r="M27" s="10"/>
      <c r="N27" s="83"/>
      <c r="O27" s="6"/>
      <c r="P27" s="18"/>
      <c r="Q27" s="75"/>
      <c r="R27" s="6"/>
      <c r="S27" s="10"/>
      <c r="T27" s="127">
        <f t="shared" si="0"/>
        <v>0</v>
      </c>
    </row>
    <row r="28" spans="1:20" s="3" customFormat="1" x14ac:dyDescent="0.2">
      <c r="A28" s="126"/>
      <c r="B28" s="83"/>
      <c r="C28" s="6"/>
      <c r="D28" s="18"/>
      <c r="E28" s="75"/>
      <c r="F28" s="6"/>
      <c r="G28" s="10"/>
      <c r="H28" s="83"/>
      <c r="I28" s="6"/>
      <c r="J28" s="18"/>
      <c r="K28" s="75"/>
      <c r="L28" s="6"/>
      <c r="M28" s="10"/>
      <c r="N28" s="83"/>
      <c r="O28" s="6"/>
      <c r="P28" s="18"/>
      <c r="Q28" s="75"/>
      <c r="R28" s="6"/>
      <c r="S28" s="10"/>
      <c r="T28" s="127">
        <f t="shared" si="0"/>
        <v>0</v>
      </c>
    </row>
    <row r="29" spans="1:20" s="3" customFormat="1" x14ac:dyDescent="0.2">
      <c r="A29" s="126"/>
      <c r="B29" s="83"/>
      <c r="C29" s="6"/>
      <c r="D29" s="18"/>
      <c r="E29" s="75"/>
      <c r="F29" s="6"/>
      <c r="G29" s="10"/>
      <c r="H29" s="83"/>
      <c r="I29" s="6"/>
      <c r="J29" s="18"/>
      <c r="K29" s="75"/>
      <c r="L29" s="6"/>
      <c r="M29" s="10"/>
      <c r="N29" s="83"/>
      <c r="O29" s="6"/>
      <c r="P29" s="18"/>
      <c r="Q29" s="75"/>
      <c r="R29" s="6"/>
      <c r="S29" s="10"/>
      <c r="T29" s="127">
        <f t="shared" si="0"/>
        <v>0</v>
      </c>
    </row>
    <row r="30" spans="1:20" s="3" customFormat="1" x14ac:dyDescent="0.2">
      <c r="A30" s="126"/>
      <c r="B30" s="83"/>
      <c r="C30" s="6"/>
      <c r="D30" s="18"/>
      <c r="E30" s="75"/>
      <c r="F30" s="6"/>
      <c r="G30" s="10"/>
      <c r="H30" s="83"/>
      <c r="I30" s="6"/>
      <c r="J30" s="18"/>
      <c r="K30" s="75"/>
      <c r="L30" s="6"/>
      <c r="M30" s="10"/>
      <c r="N30" s="83"/>
      <c r="O30" s="6"/>
      <c r="P30" s="18"/>
      <c r="Q30" s="75"/>
      <c r="R30" s="6"/>
      <c r="S30" s="10"/>
      <c r="T30" s="127">
        <f t="shared" si="0"/>
        <v>0</v>
      </c>
    </row>
    <row r="31" spans="1:20" s="3" customFormat="1" x14ac:dyDescent="0.2">
      <c r="A31" s="126"/>
      <c r="B31" s="83"/>
      <c r="C31" s="6"/>
      <c r="D31" s="18"/>
      <c r="E31" s="75"/>
      <c r="F31" s="6"/>
      <c r="G31" s="10"/>
      <c r="H31" s="83"/>
      <c r="I31" s="6"/>
      <c r="J31" s="18"/>
      <c r="K31" s="75"/>
      <c r="L31" s="6"/>
      <c r="M31" s="10"/>
      <c r="N31" s="83"/>
      <c r="O31" s="6"/>
      <c r="P31" s="18"/>
      <c r="Q31" s="75"/>
      <c r="R31" s="6"/>
      <c r="S31" s="10"/>
      <c r="T31" s="127">
        <f t="shared" si="0"/>
        <v>0</v>
      </c>
    </row>
    <row r="32" spans="1:20" s="3" customFormat="1" x14ac:dyDescent="0.2">
      <c r="A32" s="126"/>
      <c r="B32" s="83"/>
      <c r="C32" s="6"/>
      <c r="D32" s="18"/>
      <c r="E32" s="75"/>
      <c r="F32" s="6"/>
      <c r="G32" s="10"/>
      <c r="H32" s="83"/>
      <c r="I32" s="6"/>
      <c r="J32" s="18"/>
      <c r="K32" s="75"/>
      <c r="L32" s="6"/>
      <c r="M32" s="10"/>
      <c r="N32" s="83"/>
      <c r="O32" s="6"/>
      <c r="P32" s="18"/>
      <c r="Q32" s="75"/>
      <c r="R32" s="6"/>
      <c r="S32" s="10"/>
      <c r="T32" s="127">
        <f t="shared" si="0"/>
        <v>0</v>
      </c>
    </row>
    <row r="33" spans="1:20" s="3" customFormat="1" x14ac:dyDescent="0.2">
      <c r="A33" s="128"/>
      <c r="B33" s="83"/>
      <c r="C33" s="112"/>
      <c r="D33" s="113"/>
      <c r="E33" s="114"/>
      <c r="F33" s="112"/>
      <c r="G33" s="110"/>
      <c r="H33" s="115"/>
      <c r="I33" s="112"/>
      <c r="J33" s="113"/>
      <c r="K33" s="114"/>
      <c r="L33" s="112"/>
      <c r="M33" s="110"/>
      <c r="N33" s="115"/>
      <c r="O33" s="112"/>
      <c r="P33" s="113"/>
      <c r="Q33" s="114"/>
      <c r="R33" s="112"/>
      <c r="S33" s="110"/>
      <c r="T33" s="127">
        <f t="shared" si="0"/>
        <v>0</v>
      </c>
    </row>
    <row r="34" spans="1:20" s="3" customFormat="1" ht="13.5" thickBot="1" x14ac:dyDescent="0.25">
      <c r="A34" s="129"/>
      <c r="B34" s="83"/>
      <c r="C34" s="131"/>
      <c r="D34" s="132"/>
      <c r="E34" s="137"/>
      <c r="F34" s="131"/>
      <c r="G34" s="135"/>
      <c r="H34" s="136"/>
      <c r="I34" s="131"/>
      <c r="J34" s="132"/>
      <c r="K34" s="137"/>
      <c r="L34" s="131"/>
      <c r="M34" s="135"/>
      <c r="N34" s="136"/>
      <c r="O34" s="131"/>
      <c r="P34" s="132"/>
      <c r="Q34" s="137"/>
      <c r="R34" s="131"/>
      <c r="S34" s="135"/>
      <c r="T34" s="127">
        <f t="shared" si="0"/>
        <v>0</v>
      </c>
    </row>
  </sheetData>
  <autoFilter ref="A2:T2">
    <sortState ref="A3:T34">
      <sortCondition descending="1" ref="T2"/>
    </sortState>
  </autoFilter>
  <sortState ref="A3:K27">
    <sortCondition ref="A3"/>
  </sortState>
  <customSheetViews>
    <customSheetView guid="{A3DB49FE-1CFA-4808-87D9-B1F24CFD9A26}" showPageBreaks="1" printArea="1" showAutoFilter="1" view="pageLayout">
      <selection activeCell="F1" sqref="F1:F1048576"/>
      <pageMargins left="0.75" right="0.75" top="1" bottom="1" header="0.5" footer="0.5"/>
      <printOptions gridLines="1"/>
      <pageSetup orientation="landscape" r:id="rId1"/>
      <headerFooter alignWithMargins="0">
        <oddHeader>&amp;CLittle People</oddHeader>
      </headerFooter>
      <autoFilter ref="A2:N2"/>
    </customSheetView>
  </customSheetViews>
  <mergeCells count="6">
    <mergeCell ref="Q1:S1"/>
    <mergeCell ref="B1:D1"/>
    <mergeCell ref="E1:G1"/>
    <mergeCell ref="H1:J1"/>
    <mergeCell ref="K1:M1"/>
    <mergeCell ref="N1:P1"/>
  </mergeCells>
  <phoneticPr fontId="0" type="noConversion"/>
  <pageMargins left="0.25" right="0" top="1" bottom="1" header="0.05" footer="0.05"/>
  <pageSetup orientation="landscape" horizontalDpi="4294967293" r:id="rId2"/>
  <headerFooter>
    <oddHeader>&amp;L&amp;"Bodoni MT,Bold"&amp;14Tonasket Junior Rodeo&amp;C&amp;"Arial,Bold"&amp;14&amp;K0070C0Little People&amp;R&amp;"Bodoni MT,Bold"&amp;14 2018</oddHeader>
    <oddFooter>&amp;CTonasket Junior Rodeo April 14-15, 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10</vt:i4>
      </vt:variant>
    </vt:vector>
  </HeadingPairs>
  <TitlesOfParts>
    <vt:vector size="27" baseType="lpstr">
      <vt:lpstr>Senior Boys</vt:lpstr>
      <vt:lpstr>Senior Girls</vt:lpstr>
      <vt:lpstr>Int. Boys</vt:lpstr>
      <vt:lpstr>Int. Girls</vt:lpstr>
      <vt:lpstr>Jr. Boys</vt:lpstr>
      <vt:lpstr>Jr. Girls</vt:lpstr>
      <vt:lpstr>PW Boys</vt:lpstr>
      <vt:lpstr>PW Girls</vt:lpstr>
      <vt:lpstr>LittlePeople</vt:lpstr>
      <vt:lpstr>Team Roping</vt:lpstr>
      <vt:lpstr>XTRA</vt:lpstr>
      <vt:lpstr>Sheet3</vt:lpstr>
      <vt:lpstr>Sr Boys Bull Riding</vt:lpstr>
      <vt:lpstr>Sheet5</vt:lpstr>
      <vt:lpstr>Sheet2</vt:lpstr>
      <vt:lpstr>Sheet4</vt:lpstr>
      <vt:lpstr>Sheet1</vt:lpstr>
      <vt:lpstr>'Int. Boys'!Print_Area</vt:lpstr>
      <vt:lpstr>'Int. Girls'!Print_Area</vt:lpstr>
      <vt:lpstr>'Jr. Boys'!Print_Area</vt:lpstr>
      <vt:lpstr>'Jr. Girls'!Print_Area</vt:lpstr>
      <vt:lpstr>LittlePeople!Print_Area</vt:lpstr>
      <vt:lpstr>'PW Boys'!Print_Area</vt:lpstr>
      <vt:lpstr>'PW Girls'!Print_Area</vt:lpstr>
      <vt:lpstr>'Senior Boys'!Print_Area</vt:lpstr>
      <vt:lpstr>'Senior Girls'!Print_Area</vt:lpstr>
      <vt:lpstr>'Sr Boys Bull Riding'!Print_Area</vt:lpstr>
    </vt:vector>
  </TitlesOfParts>
  <Company>USDA Risk Management Agency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Rodeo Sheet</dc:title>
  <dc:subject>Tonasket Jr. Rodeo</dc:subject>
  <dc:creator>Linda Chilson</dc:creator>
  <cp:lastModifiedBy>Patricia Richey</cp:lastModifiedBy>
  <cp:lastPrinted>2018-04-13T01:59:55Z</cp:lastPrinted>
  <dcterms:created xsi:type="dcterms:W3CDTF">2003-07-15T14:19:02Z</dcterms:created>
  <dcterms:modified xsi:type="dcterms:W3CDTF">2018-04-16T03:36:29Z</dcterms:modified>
</cp:coreProperties>
</file>